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kitownship-my.sharepoint.com/personal/pbono_kiskitownship-pa_gov/Documents/Documents/2025 budget/"/>
    </mc:Choice>
  </mc:AlternateContent>
  <xr:revisionPtr revIDLastSave="2" documentId="8_{ACD9227E-60A8-4DB2-BA55-DEE380766D44}" xr6:coauthVersionLast="47" xr6:coauthVersionMax="47" xr10:uidLastSave="{EBF56020-49FC-4A96-B533-4FD6967FC774}"/>
  <bookViews>
    <workbookView xWindow="28680" yWindow="-75" windowWidth="29040" windowHeight="15840" xr2:uid="{07694208-682B-4DD8-8652-B2A13C49FE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0" i="1" l="1"/>
  <c r="G69" i="1"/>
  <c r="G319" i="1"/>
  <c r="G301" i="1"/>
  <c r="G281" i="1"/>
  <c r="G302" i="1" s="1"/>
  <c r="G247" i="1"/>
  <c r="G230" i="1"/>
  <c r="G223" i="1"/>
  <c r="G248" i="1" s="1"/>
  <c r="G175" i="1"/>
  <c r="G158" i="1"/>
  <c r="G151" i="1"/>
  <c r="G136" i="1"/>
  <c r="G122" i="1"/>
  <c r="G116" i="1"/>
  <c r="G104" i="1"/>
  <c r="G77" i="1"/>
  <c r="G52" i="1"/>
  <c r="F281" i="1"/>
  <c r="F302" i="1" s="1"/>
  <c r="E281" i="1"/>
  <c r="E302" i="1" s="1"/>
  <c r="D281" i="1"/>
  <c r="D302" i="1" s="1"/>
  <c r="F252" i="1"/>
  <c r="F253" i="1" s="1"/>
  <c r="E252" i="1"/>
  <c r="E253" i="1" s="1"/>
  <c r="D252" i="1"/>
  <c r="D253" i="1" s="1"/>
  <c r="F247" i="1"/>
  <c r="E247" i="1"/>
  <c r="D247" i="1"/>
  <c r="F230" i="1"/>
  <c r="E230" i="1"/>
  <c r="D230" i="1"/>
  <c r="F223" i="1"/>
  <c r="E223" i="1"/>
  <c r="D223" i="1"/>
  <c r="F175" i="1"/>
  <c r="E175" i="1"/>
  <c r="D175" i="1"/>
  <c r="F162" i="1"/>
  <c r="E162" i="1"/>
  <c r="D162" i="1"/>
  <c r="F158" i="1"/>
  <c r="E158" i="1"/>
  <c r="D158" i="1"/>
  <c r="F151" i="1"/>
  <c r="E151" i="1"/>
  <c r="D151" i="1"/>
  <c r="F136" i="1"/>
  <c r="E136" i="1"/>
  <c r="D136" i="1"/>
  <c r="F122" i="1"/>
  <c r="E122" i="1"/>
  <c r="D122" i="1"/>
  <c r="F116" i="1"/>
  <c r="E116" i="1"/>
  <c r="D116" i="1"/>
  <c r="F108" i="1"/>
  <c r="E108" i="1"/>
  <c r="D108" i="1"/>
  <c r="F104" i="1"/>
  <c r="E104" i="1"/>
  <c r="D104" i="1"/>
  <c r="F92" i="1"/>
  <c r="E92" i="1"/>
  <c r="D92" i="1"/>
  <c r="F84" i="1"/>
  <c r="E84" i="1"/>
  <c r="D84" i="1"/>
  <c r="F80" i="1"/>
  <c r="E80" i="1"/>
  <c r="D80" i="1"/>
  <c r="F77" i="1"/>
  <c r="E77" i="1"/>
  <c r="D77" i="1"/>
  <c r="F65" i="1"/>
  <c r="F69" i="1" s="1"/>
  <c r="E65" i="1"/>
  <c r="E69" i="1" s="1"/>
  <c r="D65" i="1"/>
  <c r="D69" i="1" s="1"/>
  <c r="F59" i="1"/>
  <c r="E59" i="1"/>
  <c r="D59" i="1"/>
  <c r="F56" i="1"/>
  <c r="E56" i="1"/>
  <c r="D56" i="1"/>
  <c r="F52" i="1"/>
  <c r="E52" i="1"/>
  <c r="D52" i="1"/>
  <c r="F39" i="1"/>
  <c r="E39" i="1"/>
  <c r="D39" i="1"/>
  <c r="F32" i="1"/>
  <c r="E32" i="1"/>
  <c r="D32" i="1"/>
  <c r="F28" i="1"/>
  <c r="E28" i="1"/>
  <c r="D28" i="1"/>
  <c r="F23" i="1"/>
  <c r="E23" i="1"/>
  <c r="D23" i="1"/>
  <c r="F18" i="1"/>
  <c r="E18" i="1"/>
  <c r="D18" i="1"/>
  <c r="F13" i="1"/>
  <c r="E13" i="1"/>
  <c r="D13" i="1"/>
  <c r="G176" i="1" l="1"/>
  <c r="G320" i="1"/>
  <c r="G321" i="1" s="1"/>
  <c r="G93" i="1"/>
  <c r="G322" i="1" s="1"/>
  <c r="E248" i="1"/>
  <c r="D176" i="1"/>
  <c r="F248" i="1"/>
  <c r="D93" i="1"/>
  <c r="D94" i="1" s="1"/>
  <c r="E176" i="1"/>
  <c r="E320" i="1" s="1"/>
  <c r="D248" i="1"/>
  <c r="F176" i="1"/>
  <c r="F93" i="1"/>
  <c r="F94" i="1" s="1"/>
  <c r="E93" i="1"/>
  <c r="E94" i="1" s="1"/>
  <c r="F320" i="1" l="1"/>
  <c r="D321" i="1"/>
  <c r="D322" i="1" s="1"/>
  <c r="F321" i="1"/>
  <c r="F322" i="1" s="1"/>
  <c r="E321" i="1"/>
  <c r="E322" i="1" s="1"/>
</calcChain>
</file>

<file path=xl/sharedStrings.xml><?xml version="1.0" encoding="utf-8"?>
<sst xmlns="http://schemas.openxmlformats.org/spreadsheetml/2006/main" count="319" uniqueCount="319">
  <si>
    <t>Budget</t>
  </si>
  <si>
    <t>YTD Budget</t>
  </si>
  <si>
    <t>Annual Budget</t>
  </si>
  <si>
    <t>300.000 · Taxes</t>
  </si>
  <si>
    <t>310.100 · R.E. Transfer Tax</t>
  </si>
  <si>
    <t>Total 300.000 · Taxes</t>
  </si>
  <si>
    <t>301.000 · Real Estate Taxes</t>
  </si>
  <si>
    <t>301.100 · Real Estate Tax Current</t>
  </si>
  <si>
    <t>301.200 · Real Estate Prior Yr</t>
  </si>
  <si>
    <t>301.400 · Real Estate- Deliquent</t>
  </si>
  <si>
    <t>301.000 · Real Estate Taxes - Other</t>
  </si>
  <si>
    <t>Total 301.000 · Real Estate Taxes</t>
  </si>
  <si>
    <t>310.000 · Per Capita Taxes</t>
  </si>
  <si>
    <t>301.010 · Per Capita Tax-Current</t>
  </si>
  <si>
    <t>310.030 · Per Capita - Deliquent</t>
  </si>
  <si>
    <t>310.000 · Per Capita Taxes - Other</t>
  </si>
  <si>
    <t>Total 310.000 · Per Capita Taxes</t>
  </si>
  <si>
    <t>310.200 · Earned Income Taxes</t>
  </si>
  <si>
    <t>310.210 · E.I.T. Current Year</t>
  </si>
  <si>
    <t>310.220 · E.I.T. - Prior Year</t>
  </si>
  <si>
    <t>310.230 · E.I.T. Deliquent</t>
  </si>
  <si>
    <t>Total 310.200 · Earned Income Taxes</t>
  </si>
  <si>
    <t>310.510 · Local Service Tax</t>
  </si>
  <si>
    <t>321.000 · Business Licenses and Permits</t>
  </si>
  <si>
    <t>321.320 · Junkyard License</t>
  </si>
  <si>
    <t>321.800 · Cable TV  Franchise</t>
  </si>
  <si>
    <t>Total 321.000 · Business Licenses and Permits</t>
  </si>
  <si>
    <t>322.000 · Non-Business Licenses &amp; Permit</t>
  </si>
  <si>
    <t>322.400 · Road Occ / Hauling</t>
  </si>
  <si>
    <t>322.500 · Street Opening</t>
  </si>
  <si>
    <t>Total 322.000 · Non-Business Licenses &amp; Permit</t>
  </si>
  <si>
    <t>331.000 · Fines</t>
  </si>
  <si>
    <t>331.100 · District Magistrate</t>
  </si>
  <si>
    <t>331.120 · Violation local ord</t>
  </si>
  <si>
    <t>331.130 · State Police Fines</t>
  </si>
  <si>
    <t>331.140 · DUI/Motor Fines</t>
  </si>
  <si>
    <t>331.000 · Fines - Other</t>
  </si>
  <si>
    <t>Total 331.000 · Fines</t>
  </si>
  <si>
    <t>341.000 · Interest Earnings</t>
  </si>
  <si>
    <t>341.010 · General Fund Checking</t>
  </si>
  <si>
    <t>341.020 · Interest  Payroll Checking</t>
  </si>
  <si>
    <t>341.040 · Interest on Credit Card</t>
  </si>
  <si>
    <t>341.000 · Interest Earnings - Other</t>
  </si>
  <si>
    <t>Total 341.000 · Interest Earnings</t>
  </si>
  <si>
    <t>355.000 · State Shared Revenue &amp; Entitle</t>
  </si>
  <si>
    <t>355.010 · Public Realty Utility</t>
  </si>
  <si>
    <t>355.040 · Liquor Licenses</t>
  </si>
  <si>
    <t>355.050 · Act 205 Pension</t>
  </si>
  <si>
    <t>355.070 · Foreign Fire Ins.</t>
  </si>
  <si>
    <t>355.090 · Marcellus shale income</t>
  </si>
  <si>
    <t>Total 355.000 · State Shared Revenue &amp; Entitle</t>
  </si>
  <si>
    <t>357.000 · Local Govt Grants</t>
  </si>
  <si>
    <t>357.031 · Dirt Road Grant</t>
  </si>
  <si>
    <t>357.000 · Local Govt Grants - Other</t>
  </si>
  <si>
    <t>Total 357.000 · Local Govt Grants</t>
  </si>
  <si>
    <t>358.000 · Local Govt Shared  Pmts</t>
  </si>
  <si>
    <t>358.100 · N. Apollo PD Srvc</t>
  </si>
  <si>
    <t>Total 358.000 · Local Govt Shared  Pmts</t>
  </si>
  <si>
    <t>361.000 · General Government</t>
  </si>
  <si>
    <t>361.300 · Zoning &amp; Sub &amp; Land Fees</t>
  </si>
  <si>
    <t>361.330 · Zoning Permit</t>
  </si>
  <si>
    <t>361.340 · Zone Hearing Fees</t>
  </si>
  <si>
    <t>361.420 · Bldg Permit</t>
  </si>
  <si>
    <t>Total 361.300 · Zoning &amp; Sub &amp; Land Fees</t>
  </si>
  <si>
    <t>361.410 · Bldg Permit Bureau Veritas</t>
  </si>
  <si>
    <t>361.700 · Copies/RTK Requests</t>
  </si>
  <si>
    <t>361.800 · Lien Letter</t>
  </si>
  <si>
    <t>Total 361.000 · General Government</t>
  </si>
  <si>
    <t>362.000 · Public Safety</t>
  </si>
  <si>
    <t>362.100 · Police Special Duty</t>
  </si>
  <si>
    <t>362.101 · Police reimb. Narcotics</t>
  </si>
  <si>
    <t>362.102 · PD Services - ARSD</t>
  </si>
  <si>
    <t>362.110 · Incident/Acc Report</t>
  </si>
  <si>
    <t>362.112 · Intoxilyzer Fees</t>
  </si>
  <si>
    <t>362.140 · School Res. Officer</t>
  </si>
  <si>
    <t>Total 362.000 · Public Safety</t>
  </si>
  <si>
    <t>363.000 · Highways and Streets</t>
  </si>
  <si>
    <t>363.510 · PaDot Srvc Contract</t>
  </si>
  <si>
    <t>Total 363.000 · Highways and Streets</t>
  </si>
  <si>
    <t>364.000 · Sanitation</t>
  </si>
  <si>
    <t>364.300 · Clean Up Days Fees</t>
  </si>
  <si>
    <t>364.500 · Sale of Recyclables</t>
  </si>
  <si>
    <t>Total 364.000 · Sanitation</t>
  </si>
  <si>
    <t>387.100 · Donations</t>
  </si>
  <si>
    <t>389.100 · All Other  Unclassified Rev</t>
  </si>
  <si>
    <t>391.000 · Proceeds of Gen Fixed Asset</t>
  </si>
  <si>
    <t>395.000 · Refunds of Prior Yr Exp</t>
  </si>
  <si>
    <t>395.352 · Insurance Refunds</t>
  </si>
  <si>
    <t>395.000 · Refunds of Prior Yr Exp - Other</t>
  </si>
  <si>
    <t>399.000- Carrover funds from prev. year</t>
  </si>
  <si>
    <t>Total 395.000 · Refunds of Prior Yr Exp</t>
  </si>
  <si>
    <t>400-409 · General Government.</t>
  </si>
  <si>
    <t>400.000 · Legislative Governing Body</t>
  </si>
  <si>
    <t>400.105 · Elected Officials Stipend</t>
  </si>
  <si>
    <t>400.192 · Elect Official Soc Sec</t>
  </si>
  <si>
    <t>400.193 · Elect Ofc Medicare</t>
  </si>
  <si>
    <t>400.331 · Mileage Reimbursed</t>
  </si>
  <si>
    <t>400.352 · Pub Official Policy</t>
  </si>
  <si>
    <t>400.460 · Conferences &amp; Seminar Expenses</t>
  </si>
  <si>
    <t>Total 400.000 · Legislative Governing Body</t>
  </si>
  <si>
    <t>400.341 · Legal Advertising</t>
  </si>
  <si>
    <t>402.000 · Auditing Services</t>
  </si>
  <si>
    <t>402.311 · Acctg / Auditg Srvc</t>
  </si>
  <si>
    <t>Total 402.000 · Auditing Services</t>
  </si>
  <si>
    <t>403.000 · Tax Collection</t>
  </si>
  <si>
    <t>403.105 · RE Tax Coll Comm</t>
  </si>
  <si>
    <t>403.116 · Act 511 Tax Comm</t>
  </si>
  <si>
    <t>403.192 · Emp Pd SS Tax</t>
  </si>
  <si>
    <t>403.193 · Emp Pd Medicare</t>
  </si>
  <si>
    <t>403.210 · Act 511 Supplies</t>
  </si>
  <si>
    <t>403.215 · Act 511 Postage</t>
  </si>
  <si>
    <t>Total 403.000 · Tax Collection</t>
  </si>
  <si>
    <t>404.000 · Solicitor/Legal Services</t>
  </si>
  <si>
    <t>404.310 · Legal Services</t>
  </si>
  <si>
    <t>404.318 · Legal Srvcs Labor</t>
  </si>
  <si>
    <t>404.319 · Stenographer Srvcs</t>
  </si>
  <si>
    <t>404.000 · Solicitor/Legal Services - Other</t>
  </si>
  <si>
    <t>Total 404.000 · Solicitor/Legal Services</t>
  </si>
  <si>
    <t>405.000 · Secretary/Clerk/Treasurer</t>
  </si>
  <si>
    <t>405.100 · Admin Salaries</t>
  </si>
  <si>
    <t>405.110 · Admin Overtime</t>
  </si>
  <si>
    <t>405.192 · Soc Sec Employer Pd</t>
  </si>
  <si>
    <t>405.193 · Medicare Employer Pd</t>
  </si>
  <si>
    <t>405.194 · Unemployment Emp Pd PSATS</t>
  </si>
  <si>
    <t>405.195 · Workers Comp Ins.</t>
  </si>
  <si>
    <t>405.196 · Healthcare Ins</t>
  </si>
  <si>
    <t>405.197 · Pension</t>
  </si>
  <si>
    <t>405.198 · Vision/Dental/Life  Insurance</t>
  </si>
  <si>
    <t>405.331 · Mileage Reimbursed</t>
  </si>
  <si>
    <t>405.353 · Sec/ Trsr Bond</t>
  </si>
  <si>
    <t>405.460 · Continuing Education</t>
  </si>
  <si>
    <t>Total 405.000 · Secretary/Clerk/Treasurer</t>
  </si>
  <si>
    <t>406.000 · General Govt Administration</t>
  </si>
  <si>
    <t>406.210 · Office Supplies</t>
  </si>
  <si>
    <t>406.213 · Copier Lease/Supply</t>
  </si>
  <si>
    <t>406.215 · Postage</t>
  </si>
  <si>
    <t>406.312 · HR Services</t>
  </si>
  <si>
    <t>406.317 · Grant Applications</t>
  </si>
  <si>
    <t>406.319 · Payroll Services</t>
  </si>
  <si>
    <t>406.321 · Telephone Services</t>
  </si>
  <si>
    <t>406.324 · Wireless Phone Srvc</t>
  </si>
  <si>
    <t>406.342 · Printing Fees</t>
  </si>
  <si>
    <t>406.390 · Bank Fees</t>
  </si>
  <si>
    <t>406.410 · Judgment Damages</t>
  </si>
  <si>
    <t>406.420 · Dues/Subscriptions/Memberships</t>
  </si>
  <si>
    <t>406.470 · Misc Emp tests/Mdcl</t>
  </si>
  <si>
    <t>Total 406.000 · General Govt Administration</t>
  </si>
  <si>
    <t>407.000 · IT Networking Services</t>
  </si>
  <si>
    <t>407.216 · PC Hardware Purch.</t>
  </si>
  <si>
    <t>407.217 · PC Software Purch</t>
  </si>
  <si>
    <t>407.254 · Software Support/UG</t>
  </si>
  <si>
    <t>407.256 · Website Host/Domain</t>
  </si>
  <si>
    <t>407.257 · IT Services</t>
  </si>
  <si>
    <t>Total 407.000 · IT Networking Services</t>
  </si>
  <si>
    <t>408.000 · Engineering</t>
  </si>
  <si>
    <t>408.312 · Consulting Fees</t>
  </si>
  <si>
    <t>408.313 · Engineering Service</t>
  </si>
  <si>
    <t>Total 408.000 · Engineering</t>
  </si>
  <si>
    <t>409.000 · Gen Govt. Building &amp; Plants</t>
  </si>
  <si>
    <t>409.236 · Building Supplies</t>
  </si>
  <si>
    <t>409.246 · Bldg Repairs/Maint</t>
  </si>
  <si>
    <t>409.310 · Custodial Services</t>
  </si>
  <si>
    <t>409.361 · Admin Bldg Electric</t>
  </si>
  <si>
    <t>409.362 · Admin Bldg Gas</t>
  </si>
  <si>
    <t>409.364 · Sewage (A/ISEA)</t>
  </si>
  <si>
    <t>409.366 · Admin Bldg Water</t>
  </si>
  <si>
    <t>409.367 · Trash Services</t>
  </si>
  <si>
    <t>409.368 · Admin Security Monitoring</t>
  </si>
  <si>
    <t>409.370 · Bldg Repairs/Maint Services</t>
  </si>
  <si>
    <t>409.371 · Land Maint (Mow)</t>
  </si>
  <si>
    <t>Total 409.000 · Gen Govt. Building &amp; Plants</t>
  </si>
  <si>
    <t>Total 400-409 · General Government.</t>
  </si>
  <si>
    <t>410-419 · Public Safety(to Persons)</t>
  </si>
  <si>
    <t>410.00 · Police</t>
  </si>
  <si>
    <t>410.100 · Admin Wages PD</t>
  </si>
  <si>
    <t>410.112 · Regular FT Wages PD</t>
  </si>
  <si>
    <t>410.113 · ARSD Special Events</t>
  </si>
  <si>
    <t>410.115 · Regular PT Wages PD</t>
  </si>
  <si>
    <t>410.116 · Special Detail Wage</t>
  </si>
  <si>
    <t>410.117 · School Resource Ofc</t>
  </si>
  <si>
    <t>410.178 · Heart/Lung Benefit</t>
  </si>
  <si>
    <t>410.180 · Overtime FT Wage PD</t>
  </si>
  <si>
    <t>410.191 · Uniform Allowance</t>
  </si>
  <si>
    <t>410.192 · Soc Sec Employer Pd</t>
  </si>
  <si>
    <t>410.193 · Medicare Employer Pd</t>
  </si>
  <si>
    <t>410.194 · AD&amp;D Insurance - Aflac</t>
  </si>
  <si>
    <t>410.196 · Healthcare Ins</t>
  </si>
  <si>
    <t>410.197 · Pension Police Dept. (all)</t>
  </si>
  <si>
    <t>410.198 · Vision Insurance</t>
  </si>
  <si>
    <t>410.199 · Dental Insurance</t>
  </si>
  <si>
    <t>410.200 · Life Insurance Dearborn</t>
  </si>
  <si>
    <t>410.210 · Office Supplies</t>
  </si>
  <si>
    <t>410.211 · Evidence Pack/Supply</t>
  </si>
  <si>
    <t>410.213 · PC Hardware Purch</t>
  </si>
  <si>
    <t>410.214 · PC Software Purchase</t>
  </si>
  <si>
    <t>410.215 · Postage</t>
  </si>
  <si>
    <t>410.231 · Vehicle Fuel</t>
  </si>
  <si>
    <t>410.251 · Vehicle Maint/Repair Supplies</t>
  </si>
  <si>
    <t>410.259 · ENRADD</t>
  </si>
  <si>
    <t>410.260 · Small Tools/Equip</t>
  </si>
  <si>
    <t>410.261 · Firearm Purchases</t>
  </si>
  <si>
    <t>410.262 · Ammunition Purchase</t>
  </si>
  <si>
    <t>410.263 · Uniform Non-Clothing</t>
  </si>
  <si>
    <t>410.300 · Other Police Expense</t>
  </si>
  <si>
    <t>410.310 · IT Services</t>
  </si>
  <si>
    <t>410.316 · Lab Fees</t>
  </si>
  <si>
    <t>410.317 · Towing Services</t>
  </si>
  <si>
    <t>410.321 · Telephone Services (ALL)</t>
  </si>
  <si>
    <t>410.327 · Radio/Body Cam</t>
  </si>
  <si>
    <t>410.338 · Transport Fee (t/pike)</t>
  </si>
  <si>
    <t>410.342 · Printing</t>
  </si>
  <si>
    <t>410.352 · Comm Vehicle Ins</t>
  </si>
  <si>
    <t>410.353 · Police Prof Ins</t>
  </si>
  <si>
    <t>410.380 · Copier Lease/Supply</t>
  </si>
  <si>
    <t>410.410 · Judgement/Damages</t>
  </si>
  <si>
    <t>410.420 · Dues/Subscriptions</t>
  </si>
  <si>
    <t>410.460 · Continuing Education</t>
  </si>
  <si>
    <t>410.750 · Capital Purchases</t>
  </si>
  <si>
    <t>Total 410.00 · Police</t>
  </si>
  <si>
    <t>411.000 · Fire</t>
  </si>
  <si>
    <t>411.195 · Workers Comp Ins</t>
  </si>
  <si>
    <t>411.352 · Liability Insurance</t>
  </si>
  <si>
    <t>411.363 · Fire Hydrant Srvcs</t>
  </si>
  <si>
    <t>411.540 · Donation/Contribute</t>
  </si>
  <si>
    <t>411.541 · Foreign Fire Relief</t>
  </si>
  <si>
    <t>Total 411.000 · Fire</t>
  </si>
  <si>
    <t>414.000 · Planning &amp; Zoning</t>
  </si>
  <si>
    <t>414.110 · Zoning Board Stipend</t>
  </si>
  <si>
    <t>414.111 · Planning Comm Stipe</t>
  </si>
  <si>
    <t>414.115 · Zoning Officer Wage</t>
  </si>
  <si>
    <t>414.192 · Soc Sec Employer Pd</t>
  </si>
  <si>
    <t>414.193 · Medicare Employer P</t>
  </si>
  <si>
    <t>414.210 · Office Supplies</t>
  </si>
  <si>
    <t>414.215 · Postage</t>
  </si>
  <si>
    <t>414.319 · Stenographer Srvc</t>
  </si>
  <si>
    <t>414.324 · Wireless Telephone</t>
  </si>
  <si>
    <t>414.331 · Mileage Reimburse</t>
  </si>
  <si>
    <t>414.341 · Advertising Hearing</t>
  </si>
  <si>
    <t>414.342 · Printing</t>
  </si>
  <si>
    <t>414.420 · Dues/Subscriptions</t>
  </si>
  <si>
    <t>414.460 · Continuing Educatio</t>
  </si>
  <si>
    <t>414.000 · Planning &amp; Zoning - Other</t>
  </si>
  <si>
    <t>Total 414.000 · Planning &amp; Zoning</t>
  </si>
  <si>
    <t>Total 410-419 · Public Safety(to Persons)</t>
  </si>
  <si>
    <t>426-429 · Public Works-Sanitation</t>
  </si>
  <si>
    <t>426.000 · Recycling Collection &amp; Disposal</t>
  </si>
  <si>
    <t>426.367 · Clean Up Days</t>
  </si>
  <si>
    <t>Total 426.000 · Recycling Collection &amp; Disposal</t>
  </si>
  <si>
    <t>Total 426-429 · Public Works-Sanitation</t>
  </si>
  <si>
    <t>430-439 · Public Works-Highways &amp; Strts</t>
  </si>
  <si>
    <t>430.000 · Gen Srvcs(Include Purch,Fuel)</t>
  </si>
  <si>
    <t>400.368 · PA One Call</t>
  </si>
  <si>
    <t>430.112 · Regular FT Wages PW</t>
  </si>
  <si>
    <t>430.115 · Reg Temp Wages PW</t>
  </si>
  <si>
    <t>430.180 · Overtime FT Wage PW</t>
  </si>
  <si>
    <t>430.192 · Soc Sec Employer Pd</t>
  </si>
  <si>
    <t>430.193 · Medicare Employer Pd</t>
  </si>
  <si>
    <t>430.196 · Healthcare Ins</t>
  </si>
  <si>
    <t>430.197 · Pension</t>
  </si>
  <si>
    <t>430.210 · Office Supplies</t>
  </si>
  <si>
    <t>430.231 · Deisel Fuel</t>
  </si>
  <si>
    <t>430.238 · PW Uniforms</t>
  </si>
  <si>
    <t>430.260 · Small Tool Purchase</t>
  </si>
  <si>
    <t>430.321 · Telephone Services</t>
  </si>
  <si>
    <t>430.327 · Radio Equip Maint</t>
  </si>
  <si>
    <t>430.331 · Mileage reimbursed</t>
  </si>
  <si>
    <t>430.346 · Building Maint/Rep</t>
  </si>
  <si>
    <t>430.352 · Comm Vehicle Ins</t>
  </si>
  <si>
    <t>430.360 · Garage Security  Monitoring</t>
  </si>
  <si>
    <t>430.361 · Garage Electric</t>
  </si>
  <si>
    <t>430.362 · Garage Gas Service</t>
  </si>
  <si>
    <t>430.366 · Garage Water Srvc</t>
  </si>
  <si>
    <t>430.367 · Trash Service (Dump)</t>
  </si>
  <si>
    <t>430.410 · Judgement/Damages</t>
  </si>
  <si>
    <t>430.470 · CDL Testing/Renewal</t>
  </si>
  <si>
    <t>430.740 · Major Purchases</t>
  </si>
  <si>
    <t>Total 430.000 · Gen Srvcs(Include Purch,Fuel)</t>
  </si>
  <si>
    <t>432.241 Road Ash/ Anti Skid</t>
  </si>
  <si>
    <t>432.251 Ash/ Anti Skid Hauling</t>
  </si>
  <si>
    <t>433.000 · Traffic Control Devices (Signs)</t>
  </si>
  <si>
    <t>433.245 · Road/Street Signs Supplies</t>
  </si>
  <si>
    <t>433.250 · Signs and Markings</t>
  </si>
  <si>
    <t>Total 433.000 · Traffic Control Devices (Signs)</t>
  </si>
  <si>
    <t>436.000 · Storm Sewers &amp; Drains</t>
  </si>
  <si>
    <t>436.250 · Storm Sewer Main Supplies</t>
  </si>
  <si>
    <t>Total 436.000 · Storm Sewers &amp; Drains</t>
  </si>
  <si>
    <t>437.000 · Repairs of Tools &amp; Machinery</t>
  </si>
  <si>
    <t>437.234 · Oil/Lubricants</t>
  </si>
  <si>
    <t>437.251 · Repair Tools &amp; Mach-Supplies</t>
  </si>
  <si>
    <t>437.374 · Repair &amp; Maint Services</t>
  </si>
  <si>
    <t>Total 437.000 · Repairs of Tools &amp; Machinery</t>
  </si>
  <si>
    <t>438.000 · Maint &amp; Repair of Rds &amp; Bridges</t>
  </si>
  <si>
    <t>438.245 · Road Maint Material</t>
  </si>
  <si>
    <t>438.250 · Maint &amp; Repair Rds-Supplies</t>
  </si>
  <si>
    <t>438.313 · Maint/Rpair Rd/Brdg-Prof</t>
  </si>
  <si>
    <t>438.380 · Equipment Rental Rd Repair</t>
  </si>
  <si>
    <t>Total 438.000 · Maint &amp; Repair of Rds &amp; Bridges</t>
  </si>
  <si>
    <t>451-459 · Culture &amp; Recreation</t>
  </si>
  <si>
    <t>454.000 · Parks</t>
  </si>
  <si>
    <t xml:space="preserve">    </t>
  </si>
  <si>
    <t>454.112 · Park Maintenance</t>
  </si>
  <si>
    <t>Total 454.000 · Parks</t>
  </si>
  <si>
    <t>Total 451-459 · Culture &amp; Recreation</t>
  </si>
  <si>
    <t>471-475 · Debt Service</t>
  </si>
  <si>
    <t>472.000 · Debt Interest</t>
  </si>
  <si>
    <t>Total 471-475 · Debt Service</t>
  </si>
  <si>
    <t>486.000 · Insurance, Caualty &amp; Surety</t>
  </si>
  <si>
    <t>486.352 · Gen Liability Ins</t>
  </si>
  <si>
    <t>486.353 · Comm Property Ins</t>
  </si>
  <si>
    <t>Total 486.000 · Insurance, Caualty &amp; Surety</t>
  </si>
  <si>
    <t>488-489 · Unclassified Operating Expenses</t>
  </si>
  <si>
    <t>489.000 · All Other Unclassified Expenses</t>
  </si>
  <si>
    <t>488-489 · Unclassified Operating Expenses - Other</t>
  </si>
  <si>
    <t>Total 488-489 · Unclassified Operating Expenses</t>
  </si>
  <si>
    <t>489.100</t>
  </si>
  <si>
    <t>Capital Reserve Funding</t>
  </si>
  <si>
    <t>2025 Budget Proposal</t>
  </si>
  <si>
    <t>Total 426-439 · Public Works-Highways &amp; Strts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</si>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</sst>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1"/>
      <color rgb="FF323232"/>
      <name val="Arial"/>
      <family val="2"/>
    </font>
    <font>
      <b/>
      <sz val="22"/>
      <color rgb="FF32323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/>
    <xf numFmtId="49" fontId="0" fillId="0" borderId="0" xfId="0" applyNumberFormat="1" applyAlignment="1">
      <alignment horizontal="centerContinuous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3" fillId="0" borderId="0" xfId="0" applyNumberFormat="1" applyFont="1"/>
    <xf numFmtId="0" fontId="1" fillId="2" borderId="2" xfId="0" applyFont="1" applyFill="1" applyBorder="1"/>
    <xf numFmtId="164" fontId="3" fillId="0" borderId="3" xfId="0" applyNumberFormat="1" applyFont="1" applyBorder="1"/>
    <xf numFmtId="4" fontId="1" fillId="2" borderId="2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3" fontId="1" fillId="2" borderId="2" xfId="0" applyNumberFormat="1" applyFont="1" applyFill="1" applyBorder="1"/>
    <xf numFmtId="164" fontId="2" fillId="0" borderId="6" xfId="0" applyNumberFormat="1" applyFont="1" applyBorder="1"/>
    <xf numFmtId="4" fontId="4" fillId="2" borderId="2" xfId="0" applyNumberFormat="1" applyFont="1" applyFill="1" applyBorder="1"/>
    <xf numFmtId="0" fontId="2" fillId="0" borderId="0" xfId="0" applyFont="1"/>
    <xf numFmtId="49" fontId="5" fillId="0" borderId="0" xfId="0" applyNumberFormat="1" applyFont="1"/>
    <xf numFmtId="0" fontId="1" fillId="3" borderId="0" xfId="0" applyFont="1" applyFill="1"/>
    <xf numFmtId="164" fontId="3" fillId="0" borderId="8" xfId="0" applyNumberFormat="1" applyFont="1" applyBorder="1"/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A798-ACEA-4298-98DF-9985EB0C12AC}">
  <dimension ref="A1:H323"/>
  <sheetViews>
    <sheetView tabSelected="1" workbookViewId="0">
      <selection activeCell="H319" sqref="H319"/>
    </sheetView>
  </sheetViews>
  <sheetFormatPr defaultRowHeight="15" x14ac:dyDescent="0.25"/>
  <cols>
    <col min="3" max="3" width="16.85546875" customWidth="1"/>
    <col min="4" max="4" width="10.85546875" customWidth="1"/>
    <col min="5" max="5" width="12.42578125" customWidth="1"/>
    <col min="6" max="6" width="11.42578125" customWidth="1"/>
    <col min="7" max="7" width="17.7109375" customWidth="1"/>
  </cols>
  <sheetData>
    <row r="1" spans="1:7" ht="51.75" customHeight="1" thickBot="1" x14ac:dyDescent="0.7">
      <c r="A1" s="1"/>
      <c r="B1" s="1"/>
      <c r="C1" s="16" t="s">
        <v>316</v>
      </c>
      <c r="D1" s="2"/>
      <c r="E1" s="2"/>
      <c r="F1" s="2"/>
      <c r="G1" s="17"/>
    </row>
    <row r="2" spans="1:7" ht="16.5" thickTop="1" thickBot="1" x14ac:dyDescent="0.3">
      <c r="A2" s="3"/>
      <c r="B2" s="3"/>
      <c r="C2" s="3"/>
      <c r="D2" s="4" t="s">
        <v>0</v>
      </c>
      <c r="E2" s="4" t="s">
        <v>1</v>
      </c>
      <c r="F2" s="4" t="s">
        <v>2</v>
      </c>
      <c r="G2" s="5">
        <v>2025</v>
      </c>
    </row>
    <row r="3" spans="1:7" ht="15.75" thickTop="1" x14ac:dyDescent="0.25">
      <c r="A3" s="1"/>
      <c r="B3" s="1"/>
      <c r="C3" s="1"/>
      <c r="D3" s="6"/>
      <c r="E3" s="6"/>
      <c r="F3" s="6"/>
      <c r="G3" s="7"/>
    </row>
    <row r="4" spans="1:7" x14ac:dyDescent="0.25">
      <c r="A4" s="1"/>
      <c r="B4" s="1"/>
      <c r="C4" s="1"/>
      <c r="D4" s="6"/>
      <c r="E4" s="6"/>
      <c r="F4" s="6"/>
      <c r="G4" s="7"/>
    </row>
    <row r="5" spans="1:7" x14ac:dyDescent="0.25">
      <c r="A5" s="1" t="s">
        <v>3</v>
      </c>
      <c r="B5" s="1"/>
      <c r="C5" s="1"/>
      <c r="D5" s="6"/>
      <c r="E5" s="6"/>
      <c r="F5" s="6"/>
      <c r="G5" s="7"/>
    </row>
    <row r="6" spans="1:7" x14ac:dyDescent="0.25">
      <c r="A6" s="1"/>
      <c r="B6" s="1" t="s">
        <v>4</v>
      </c>
      <c r="C6" s="1"/>
      <c r="D6" s="18">
        <v>40000</v>
      </c>
      <c r="E6" s="18">
        <v>40000</v>
      </c>
      <c r="F6" s="19">
        <v>40000</v>
      </c>
      <c r="G6" s="9">
        <v>48000</v>
      </c>
    </row>
    <row r="7" spans="1:7" x14ac:dyDescent="0.25">
      <c r="A7" s="1" t="s">
        <v>5</v>
      </c>
      <c r="B7" s="1"/>
      <c r="C7" s="1"/>
      <c r="D7" s="6"/>
      <c r="E7" s="6"/>
      <c r="F7" s="6"/>
      <c r="G7" s="7"/>
    </row>
    <row r="8" spans="1:7" x14ac:dyDescent="0.25">
      <c r="A8" s="1" t="s">
        <v>6</v>
      </c>
      <c r="B8" s="1"/>
      <c r="C8" s="1"/>
      <c r="D8" s="6"/>
      <c r="E8" s="6"/>
      <c r="F8" s="6"/>
      <c r="G8" s="7"/>
    </row>
    <row r="9" spans="1:7" x14ac:dyDescent="0.25">
      <c r="A9" s="1"/>
      <c r="B9" s="1" t="s">
        <v>7</v>
      </c>
      <c r="C9" s="1"/>
      <c r="D9" s="6">
        <v>410000</v>
      </c>
      <c r="E9" s="6">
        <v>410000</v>
      </c>
      <c r="F9" s="6">
        <v>410000</v>
      </c>
      <c r="G9" s="9">
        <v>506000</v>
      </c>
    </row>
    <row r="10" spans="1:7" x14ac:dyDescent="0.25">
      <c r="A10" s="1"/>
      <c r="B10" s="1" t="s">
        <v>8</v>
      </c>
      <c r="C10" s="1"/>
      <c r="D10" s="6">
        <v>12000</v>
      </c>
      <c r="E10" s="6">
        <v>12000</v>
      </c>
      <c r="F10" s="6">
        <v>12000</v>
      </c>
      <c r="G10" s="9">
        <v>2500</v>
      </c>
    </row>
    <row r="11" spans="1:7" x14ac:dyDescent="0.25">
      <c r="A11" s="1"/>
      <c r="B11" s="1" t="s">
        <v>9</v>
      </c>
      <c r="C11" s="1"/>
      <c r="D11" s="6">
        <v>9000</v>
      </c>
      <c r="E11" s="6">
        <v>9000</v>
      </c>
      <c r="F11" s="6">
        <v>9000</v>
      </c>
      <c r="G11" s="9">
        <v>10000</v>
      </c>
    </row>
    <row r="12" spans="1:7" ht="15.75" thickBot="1" x14ac:dyDescent="0.3">
      <c r="A12" s="1"/>
      <c r="B12" s="1" t="s">
        <v>10</v>
      </c>
      <c r="C12" s="1"/>
      <c r="D12" s="8">
        <v>0</v>
      </c>
      <c r="E12" s="8">
        <v>0</v>
      </c>
      <c r="F12" s="8">
        <v>0</v>
      </c>
      <c r="G12" s="9">
        <v>0</v>
      </c>
    </row>
    <row r="13" spans="1:7" x14ac:dyDescent="0.25">
      <c r="A13" s="1" t="s">
        <v>11</v>
      </c>
      <c r="B13" s="1"/>
      <c r="C13" s="1"/>
      <c r="D13" s="6">
        <f>ROUND(SUM(D8:D12),5)</f>
        <v>431000</v>
      </c>
      <c r="E13" s="6">
        <f>ROUND(SUM(E8:E12),5)</f>
        <v>431000</v>
      </c>
      <c r="F13" s="6">
        <f>ROUND(SUM(F8:F12),5)</f>
        <v>431000</v>
      </c>
      <c r="G13" s="9">
        <v>566500</v>
      </c>
    </row>
    <row r="14" spans="1:7" x14ac:dyDescent="0.25">
      <c r="A14" s="1" t="s">
        <v>12</v>
      </c>
      <c r="B14" s="1"/>
      <c r="C14" s="1"/>
      <c r="D14" s="6"/>
      <c r="E14" s="6"/>
      <c r="F14" s="6"/>
      <c r="G14" s="7"/>
    </row>
    <row r="15" spans="1:7" x14ac:dyDescent="0.25">
      <c r="A15" s="1"/>
      <c r="B15" s="1" t="s">
        <v>13</v>
      </c>
      <c r="C15" s="1"/>
      <c r="D15" s="6">
        <v>9000</v>
      </c>
      <c r="E15" s="6">
        <v>9000</v>
      </c>
      <c r="F15" s="6">
        <v>9000</v>
      </c>
      <c r="G15" s="9">
        <v>9000</v>
      </c>
    </row>
    <row r="16" spans="1:7" x14ac:dyDescent="0.25">
      <c r="A16" s="1"/>
      <c r="B16" s="1" t="s">
        <v>14</v>
      </c>
      <c r="C16" s="1"/>
      <c r="D16" s="6">
        <v>4000</v>
      </c>
      <c r="E16" s="6">
        <v>4000</v>
      </c>
      <c r="F16" s="6">
        <v>4000</v>
      </c>
      <c r="G16" s="9">
        <v>4000</v>
      </c>
    </row>
    <row r="17" spans="1:7" ht="15.75" thickBot="1" x14ac:dyDescent="0.3">
      <c r="A17" s="1"/>
      <c r="B17" s="1" t="s">
        <v>15</v>
      </c>
      <c r="C17" s="1"/>
      <c r="D17" s="8">
        <v>0</v>
      </c>
      <c r="E17" s="8">
        <v>0</v>
      </c>
      <c r="F17" s="8">
        <v>0</v>
      </c>
      <c r="G17" s="7">
        <v>0</v>
      </c>
    </row>
    <row r="18" spans="1:7" x14ac:dyDescent="0.25">
      <c r="A18" s="1" t="s">
        <v>16</v>
      </c>
      <c r="B18" s="1"/>
      <c r="C18" s="1"/>
      <c r="D18" s="6">
        <f>ROUND(SUM(D14:D17),5)</f>
        <v>13000</v>
      </c>
      <c r="E18" s="6">
        <f>ROUND(SUM(E14:E17),5)</f>
        <v>13000</v>
      </c>
      <c r="F18" s="6">
        <f>ROUND(SUM(F14:F17),5)</f>
        <v>13000</v>
      </c>
      <c r="G18" s="9">
        <v>13000</v>
      </c>
    </row>
    <row r="19" spans="1:7" x14ac:dyDescent="0.25">
      <c r="A19" s="1" t="s">
        <v>17</v>
      </c>
      <c r="B19" s="1"/>
      <c r="C19" s="1"/>
      <c r="D19" s="6"/>
      <c r="E19" s="6"/>
      <c r="F19" s="6"/>
      <c r="G19" s="7"/>
    </row>
    <row r="20" spans="1:7" x14ac:dyDescent="0.25">
      <c r="A20" s="1"/>
      <c r="B20" s="1" t="s">
        <v>18</v>
      </c>
      <c r="C20" s="1"/>
      <c r="D20" s="6">
        <v>550000</v>
      </c>
      <c r="E20" s="6">
        <v>550000</v>
      </c>
      <c r="F20" s="6">
        <v>550000</v>
      </c>
      <c r="G20" s="9">
        <v>545000</v>
      </c>
    </row>
    <row r="21" spans="1:7" x14ac:dyDescent="0.25">
      <c r="A21" s="1"/>
      <c r="B21" s="1" t="s">
        <v>19</v>
      </c>
      <c r="C21" s="1"/>
      <c r="D21" s="6">
        <v>10000</v>
      </c>
      <c r="E21" s="6">
        <v>10000</v>
      </c>
      <c r="F21" s="6">
        <v>10000</v>
      </c>
      <c r="G21" s="9">
        <v>10000</v>
      </c>
    </row>
    <row r="22" spans="1:7" ht="15.75" thickBot="1" x14ac:dyDescent="0.3">
      <c r="A22" s="1"/>
      <c r="B22" s="1" t="s">
        <v>20</v>
      </c>
      <c r="C22" s="1"/>
      <c r="D22" s="8">
        <v>5500</v>
      </c>
      <c r="E22" s="8">
        <v>5500</v>
      </c>
      <c r="F22" s="8">
        <v>5500</v>
      </c>
      <c r="G22" s="9">
        <v>5000</v>
      </c>
    </row>
    <row r="23" spans="1:7" x14ac:dyDescent="0.25">
      <c r="A23" s="1" t="s">
        <v>21</v>
      </c>
      <c r="B23" s="1"/>
      <c r="C23" s="1"/>
      <c r="D23" s="6">
        <f>ROUND(SUM(D19:D22),5)</f>
        <v>565500</v>
      </c>
      <c r="E23" s="6">
        <f>ROUND(SUM(E19:E22),5)</f>
        <v>565500</v>
      </c>
      <c r="F23" s="6">
        <f>ROUND(SUM(F19:F22),5)</f>
        <v>565500</v>
      </c>
      <c r="G23" s="9">
        <v>560000</v>
      </c>
    </row>
    <row r="24" spans="1:7" x14ac:dyDescent="0.25">
      <c r="A24" s="1" t="s">
        <v>22</v>
      </c>
      <c r="B24" s="1"/>
      <c r="C24" s="1"/>
      <c r="D24" s="6">
        <v>35000</v>
      </c>
      <c r="E24" s="6">
        <v>35000</v>
      </c>
      <c r="F24" s="6">
        <v>35000</v>
      </c>
      <c r="G24" s="9">
        <v>35000</v>
      </c>
    </row>
    <row r="25" spans="1:7" x14ac:dyDescent="0.25">
      <c r="A25" s="1" t="s">
        <v>23</v>
      </c>
      <c r="B25" s="1"/>
      <c r="C25" s="1"/>
      <c r="D25" s="6"/>
      <c r="E25" s="6"/>
      <c r="F25" s="6"/>
      <c r="G25" s="7"/>
    </row>
    <row r="26" spans="1:7" x14ac:dyDescent="0.25">
      <c r="A26" s="1"/>
      <c r="B26" s="1" t="s">
        <v>24</v>
      </c>
      <c r="C26" s="1"/>
      <c r="D26" s="6">
        <v>300</v>
      </c>
      <c r="E26" s="6">
        <v>300</v>
      </c>
      <c r="F26" s="6">
        <v>300</v>
      </c>
      <c r="G26" s="7">
        <v>300</v>
      </c>
    </row>
    <row r="27" spans="1:7" ht="15.75" thickBot="1" x14ac:dyDescent="0.3">
      <c r="A27" s="1"/>
      <c r="B27" s="1" t="s">
        <v>25</v>
      </c>
      <c r="C27" s="1"/>
      <c r="D27" s="8">
        <v>67000</v>
      </c>
      <c r="E27" s="8">
        <v>67000</v>
      </c>
      <c r="F27" s="8">
        <v>67000</v>
      </c>
      <c r="G27" s="9">
        <v>67000</v>
      </c>
    </row>
    <row r="28" spans="1:7" x14ac:dyDescent="0.25">
      <c r="A28" s="1" t="s">
        <v>26</v>
      </c>
      <c r="B28" s="1"/>
      <c r="C28" s="1"/>
      <c r="D28" s="6">
        <f>ROUND(SUM(D25:D27),5)</f>
        <v>67300</v>
      </c>
      <c r="E28" s="6">
        <f>ROUND(SUM(E25:E27),5)</f>
        <v>67300</v>
      </c>
      <c r="F28" s="6">
        <f>ROUND(SUM(F25:F27),5)</f>
        <v>67300</v>
      </c>
      <c r="G28" s="9">
        <v>67300</v>
      </c>
    </row>
    <row r="29" spans="1:7" x14ac:dyDescent="0.25">
      <c r="A29" s="1" t="s">
        <v>27</v>
      </c>
      <c r="B29" s="1"/>
      <c r="C29" s="1"/>
      <c r="D29" s="6"/>
      <c r="E29" s="6"/>
      <c r="F29" s="6"/>
      <c r="G29" s="7"/>
    </row>
    <row r="30" spans="1:7" x14ac:dyDescent="0.25">
      <c r="A30" s="1"/>
      <c r="B30" s="1" t="s">
        <v>28</v>
      </c>
      <c r="C30" s="1"/>
      <c r="D30" s="6">
        <v>1000</v>
      </c>
      <c r="E30" s="6">
        <v>1000</v>
      </c>
      <c r="F30" s="6">
        <v>1000</v>
      </c>
      <c r="G30" s="9">
        <v>16000</v>
      </c>
    </row>
    <row r="31" spans="1:7" ht="15.75" thickBot="1" x14ac:dyDescent="0.3">
      <c r="A31" s="1"/>
      <c r="B31" s="1" t="s">
        <v>29</v>
      </c>
      <c r="C31" s="1"/>
      <c r="D31" s="8"/>
      <c r="E31" s="8"/>
      <c r="F31" s="8"/>
      <c r="G31" s="7">
        <v>0</v>
      </c>
    </row>
    <row r="32" spans="1:7" x14ac:dyDescent="0.25">
      <c r="A32" s="1" t="s">
        <v>30</v>
      </c>
      <c r="B32" s="1"/>
      <c r="C32" s="1"/>
      <c r="D32" s="6">
        <f>ROUND(SUM(D29:D31),5)</f>
        <v>1000</v>
      </c>
      <c r="E32" s="6">
        <f>ROUND(SUM(E29:E31),5)</f>
        <v>1000</v>
      </c>
      <c r="F32" s="6">
        <f>ROUND(SUM(F29:F31),5)</f>
        <v>1000</v>
      </c>
      <c r="G32" s="9">
        <v>16000</v>
      </c>
    </row>
    <row r="33" spans="1:7" x14ac:dyDescent="0.25">
      <c r="A33" s="1" t="s">
        <v>31</v>
      </c>
      <c r="B33" s="1"/>
      <c r="C33" s="1"/>
      <c r="D33" s="6"/>
      <c r="E33" s="6"/>
      <c r="F33" s="6"/>
      <c r="G33" s="7"/>
    </row>
    <row r="34" spans="1:7" x14ac:dyDescent="0.25">
      <c r="A34" s="1"/>
      <c r="B34" s="1" t="s">
        <v>32</v>
      </c>
      <c r="C34" s="1"/>
      <c r="D34" s="6">
        <v>10000</v>
      </c>
      <c r="E34" s="6">
        <v>10000</v>
      </c>
      <c r="F34" s="6">
        <v>10000</v>
      </c>
      <c r="G34" s="9">
        <v>10000</v>
      </c>
    </row>
    <row r="35" spans="1:7" x14ac:dyDescent="0.25">
      <c r="A35" s="1"/>
      <c r="B35" s="1" t="s">
        <v>33</v>
      </c>
      <c r="C35" s="1"/>
      <c r="D35" s="6">
        <v>5000</v>
      </c>
      <c r="E35" s="6">
        <v>5000</v>
      </c>
      <c r="F35" s="6">
        <v>5000</v>
      </c>
      <c r="G35" s="9">
        <v>1000</v>
      </c>
    </row>
    <row r="36" spans="1:7" x14ac:dyDescent="0.25">
      <c r="A36" s="1"/>
      <c r="B36" s="1" t="s">
        <v>34</v>
      </c>
      <c r="C36" s="1"/>
      <c r="D36" s="6">
        <v>4000</v>
      </c>
      <c r="E36" s="6">
        <v>4000</v>
      </c>
      <c r="F36" s="6">
        <v>4000</v>
      </c>
      <c r="G36" s="9">
        <v>2000</v>
      </c>
    </row>
    <row r="37" spans="1:7" x14ac:dyDescent="0.25">
      <c r="A37" s="1"/>
      <c r="B37" s="1" t="s">
        <v>35</v>
      </c>
      <c r="C37" s="1"/>
      <c r="D37" s="6">
        <v>2500</v>
      </c>
      <c r="E37" s="6">
        <v>2500</v>
      </c>
      <c r="F37" s="6">
        <v>2500</v>
      </c>
      <c r="G37" s="9">
        <v>1000</v>
      </c>
    </row>
    <row r="38" spans="1:7" ht="15.75" thickBot="1" x14ac:dyDescent="0.3">
      <c r="A38" s="1"/>
      <c r="B38" s="1" t="s">
        <v>36</v>
      </c>
      <c r="C38" s="1"/>
      <c r="D38" s="8"/>
      <c r="E38" s="8"/>
      <c r="F38" s="8"/>
      <c r="G38" s="9">
        <v>1500</v>
      </c>
    </row>
    <row r="39" spans="1:7" x14ac:dyDescent="0.25">
      <c r="A39" s="1" t="s">
        <v>37</v>
      </c>
      <c r="B39" s="1"/>
      <c r="C39" s="1"/>
      <c r="D39" s="6">
        <f>ROUND(SUM(D33:D38),5)</f>
        <v>21500</v>
      </c>
      <c r="E39" s="6">
        <f>ROUND(SUM(E33:E38),5)</f>
        <v>21500</v>
      </c>
      <c r="F39" s="6">
        <f>ROUND(SUM(F33:F38),5)</f>
        <v>21500</v>
      </c>
      <c r="G39" s="9">
        <v>15500</v>
      </c>
    </row>
    <row r="40" spans="1:7" x14ac:dyDescent="0.25">
      <c r="A40" s="1" t="s">
        <v>38</v>
      </c>
      <c r="B40" s="1"/>
      <c r="C40" s="1"/>
      <c r="D40" s="6"/>
      <c r="E40" s="6"/>
      <c r="F40" s="6"/>
      <c r="G40" s="7"/>
    </row>
    <row r="41" spans="1:7" x14ac:dyDescent="0.25">
      <c r="A41" s="1"/>
      <c r="B41" s="1" t="s">
        <v>39</v>
      </c>
      <c r="C41" s="1"/>
      <c r="D41" s="6"/>
      <c r="E41" s="6"/>
      <c r="F41" s="6"/>
      <c r="G41" s="7">
        <v>0</v>
      </c>
    </row>
    <row r="42" spans="1:7" x14ac:dyDescent="0.25">
      <c r="A42" s="1"/>
      <c r="B42" s="1" t="s">
        <v>40</v>
      </c>
      <c r="C42" s="1"/>
      <c r="D42" s="6"/>
      <c r="E42" s="6"/>
      <c r="F42" s="6"/>
      <c r="G42" s="7">
        <v>0</v>
      </c>
    </row>
    <row r="43" spans="1:7" x14ac:dyDescent="0.25">
      <c r="A43" s="1"/>
      <c r="B43" s="1" t="s">
        <v>41</v>
      </c>
      <c r="C43" s="1"/>
      <c r="D43" s="6"/>
      <c r="E43" s="6"/>
      <c r="F43" s="6"/>
      <c r="G43" s="7">
        <v>150</v>
      </c>
    </row>
    <row r="44" spans="1:7" ht="15.75" thickBot="1" x14ac:dyDescent="0.3">
      <c r="A44" s="1"/>
      <c r="B44" s="1" t="s">
        <v>42</v>
      </c>
      <c r="C44" s="1"/>
      <c r="D44" s="8"/>
      <c r="E44" s="8"/>
      <c r="F44" s="20"/>
      <c r="G44" s="7">
        <v>850</v>
      </c>
    </row>
    <row r="45" spans="1:7" x14ac:dyDescent="0.25">
      <c r="A45" s="1" t="s">
        <v>43</v>
      </c>
      <c r="B45" s="1"/>
      <c r="C45" s="1"/>
      <c r="D45" s="6"/>
      <c r="E45" s="6"/>
      <c r="F45" s="6"/>
      <c r="G45" s="9">
        <v>1000</v>
      </c>
    </row>
    <row r="46" spans="1:7" x14ac:dyDescent="0.25">
      <c r="A46" s="1" t="s">
        <v>44</v>
      </c>
      <c r="B46" s="1"/>
      <c r="C46" s="1"/>
      <c r="D46" s="6"/>
      <c r="E46" s="6"/>
      <c r="F46" s="6"/>
      <c r="G46" s="7"/>
    </row>
    <row r="47" spans="1:7" x14ac:dyDescent="0.25">
      <c r="A47" s="1"/>
      <c r="B47" s="1" t="s">
        <v>45</v>
      </c>
      <c r="C47" s="1"/>
      <c r="D47" s="6">
        <v>84000</v>
      </c>
      <c r="E47" s="6">
        <v>84000</v>
      </c>
      <c r="F47" s="6">
        <v>84000</v>
      </c>
      <c r="G47" s="9">
        <v>1000</v>
      </c>
    </row>
    <row r="48" spans="1:7" x14ac:dyDescent="0.25">
      <c r="A48" s="1"/>
      <c r="B48" s="1" t="s">
        <v>46</v>
      </c>
      <c r="C48" s="1"/>
      <c r="D48" s="6">
        <v>300</v>
      </c>
      <c r="E48" s="6">
        <v>300</v>
      </c>
      <c r="F48" s="6">
        <v>300</v>
      </c>
      <c r="G48" s="7">
        <v>0</v>
      </c>
    </row>
    <row r="49" spans="1:7" x14ac:dyDescent="0.25">
      <c r="A49" s="1"/>
      <c r="B49" s="1" t="s">
        <v>47</v>
      </c>
      <c r="C49" s="1"/>
      <c r="D49" s="6">
        <v>52000</v>
      </c>
      <c r="E49" s="6">
        <v>52000</v>
      </c>
      <c r="F49" s="6">
        <v>52000</v>
      </c>
      <c r="G49" s="9">
        <v>60000</v>
      </c>
    </row>
    <row r="50" spans="1:7" x14ac:dyDescent="0.25">
      <c r="A50" s="1"/>
      <c r="B50" s="1" t="s">
        <v>48</v>
      </c>
      <c r="C50" s="1"/>
      <c r="D50" s="6">
        <v>24000</v>
      </c>
      <c r="E50" s="6">
        <v>24000</v>
      </c>
      <c r="F50" s="6">
        <v>24000</v>
      </c>
      <c r="G50" s="9">
        <v>24000</v>
      </c>
    </row>
    <row r="51" spans="1:7" ht="15.75" thickBot="1" x14ac:dyDescent="0.3">
      <c r="A51" s="1"/>
      <c r="B51" s="1" t="s">
        <v>49</v>
      </c>
      <c r="C51" s="1"/>
      <c r="D51" s="8"/>
      <c r="E51" s="8"/>
      <c r="F51" s="8"/>
      <c r="G51" s="9">
        <v>30000</v>
      </c>
    </row>
    <row r="52" spans="1:7" x14ac:dyDescent="0.25">
      <c r="A52" s="1" t="s">
        <v>50</v>
      </c>
      <c r="B52" s="1"/>
      <c r="C52" s="1"/>
      <c r="D52" s="6">
        <f>ROUND(SUM(D46:D51),5)</f>
        <v>160300</v>
      </c>
      <c r="E52" s="6">
        <f>ROUND(SUM(E46:E51),5)</f>
        <v>160300</v>
      </c>
      <c r="F52" s="6">
        <f>ROUND(SUM(F46:F51),5)</f>
        <v>160300</v>
      </c>
      <c r="G52" s="9">
        <f>SUM(G47:G51)</f>
        <v>115000</v>
      </c>
    </row>
    <row r="53" spans="1:7" x14ac:dyDescent="0.25">
      <c r="A53" s="1" t="s">
        <v>51</v>
      </c>
      <c r="B53" s="1"/>
      <c r="C53" s="1"/>
      <c r="D53" s="6"/>
      <c r="E53" s="6"/>
      <c r="F53" s="6"/>
      <c r="G53" s="7"/>
    </row>
    <row r="54" spans="1:7" x14ac:dyDescent="0.25">
      <c r="A54" s="1"/>
      <c r="B54" s="1" t="s">
        <v>52</v>
      </c>
      <c r="C54" s="1"/>
      <c r="D54" s="6">
        <v>52000</v>
      </c>
      <c r="E54" s="6">
        <v>52000</v>
      </c>
      <c r="F54" s="6">
        <v>52000</v>
      </c>
      <c r="G54" s="9">
        <v>63000</v>
      </c>
    </row>
    <row r="55" spans="1:7" ht="15.75" thickBot="1" x14ac:dyDescent="0.3">
      <c r="A55" s="1"/>
      <c r="B55" s="1" t="s">
        <v>53</v>
      </c>
      <c r="C55" s="1"/>
      <c r="D55" s="8"/>
      <c r="E55" s="8"/>
      <c r="F55" s="8"/>
      <c r="G55" s="7">
        <v>0</v>
      </c>
    </row>
    <row r="56" spans="1:7" x14ac:dyDescent="0.25">
      <c r="A56" s="1" t="s">
        <v>54</v>
      </c>
      <c r="B56" s="1"/>
      <c r="C56" s="1"/>
      <c r="D56" s="6">
        <f>ROUND(SUM(D53:D55),5)</f>
        <v>52000</v>
      </c>
      <c r="E56" s="6">
        <f>ROUND(SUM(E53:E55),5)</f>
        <v>52000</v>
      </c>
      <c r="F56" s="6">
        <f>ROUND(SUM(F53:F55),5)</f>
        <v>52000</v>
      </c>
      <c r="G56" s="9">
        <v>63000</v>
      </c>
    </row>
    <row r="57" spans="1:7" x14ac:dyDescent="0.25">
      <c r="A57" s="1" t="s">
        <v>55</v>
      </c>
      <c r="B57" s="1"/>
      <c r="C57" s="1"/>
      <c r="D57" s="6"/>
      <c r="E57" s="6"/>
      <c r="F57" s="6"/>
      <c r="G57" s="7"/>
    </row>
    <row r="58" spans="1:7" ht="15.75" thickBot="1" x14ac:dyDescent="0.3">
      <c r="A58" s="1"/>
      <c r="B58" s="1" t="s">
        <v>56</v>
      </c>
      <c r="C58" s="1"/>
      <c r="D58" s="8">
        <v>57650</v>
      </c>
      <c r="E58" s="8">
        <v>57650</v>
      </c>
      <c r="F58" s="8">
        <v>57650</v>
      </c>
      <c r="G58" s="9">
        <v>67650</v>
      </c>
    </row>
    <row r="59" spans="1:7" x14ac:dyDescent="0.25">
      <c r="A59" s="1" t="s">
        <v>57</v>
      </c>
      <c r="B59" s="1"/>
      <c r="C59" s="1"/>
      <c r="D59" s="6">
        <f>ROUND(SUM(D57:D58),5)</f>
        <v>57650</v>
      </c>
      <c r="E59" s="6">
        <f>ROUND(SUM(E57:E58),5)</f>
        <v>57650</v>
      </c>
      <c r="F59" s="6">
        <f>ROUND(SUM(F57:F58),5)</f>
        <v>57650</v>
      </c>
      <c r="G59" s="9">
        <v>67650</v>
      </c>
    </row>
    <row r="60" spans="1:7" x14ac:dyDescent="0.25">
      <c r="A60" s="1" t="s">
        <v>58</v>
      </c>
      <c r="B60" s="1"/>
      <c r="C60" s="1"/>
      <c r="D60" s="6"/>
      <c r="E60" s="6"/>
      <c r="F60" s="6"/>
      <c r="G60" s="7"/>
    </row>
    <row r="61" spans="1:7" x14ac:dyDescent="0.25">
      <c r="A61" s="1"/>
      <c r="B61" s="1" t="s">
        <v>59</v>
      </c>
      <c r="C61" s="1"/>
      <c r="D61" s="6"/>
      <c r="E61" s="6"/>
      <c r="F61" s="6"/>
      <c r="G61" s="7"/>
    </row>
    <row r="62" spans="1:7" x14ac:dyDescent="0.25">
      <c r="A62" s="1"/>
      <c r="B62" s="1"/>
      <c r="C62" s="1" t="s">
        <v>60</v>
      </c>
      <c r="D62" s="6">
        <v>1000</v>
      </c>
      <c r="E62" s="6">
        <v>1000</v>
      </c>
      <c r="F62" s="6">
        <v>1000</v>
      </c>
      <c r="G62" s="7">
        <v>500</v>
      </c>
    </row>
    <row r="63" spans="1:7" x14ac:dyDescent="0.25">
      <c r="A63" s="1"/>
      <c r="B63" s="1"/>
      <c r="C63" s="1" t="s">
        <v>61</v>
      </c>
      <c r="D63" s="6">
        <v>2000</v>
      </c>
      <c r="E63" s="6">
        <v>2000</v>
      </c>
      <c r="F63" s="6">
        <v>2000</v>
      </c>
      <c r="G63" s="9">
        <v>1600</v>
      </c>
    </row>
    <row r="64" spans="1:7" ht="15.75" thickBot="1" x14ac:dyDescent="0.3">
      <c r="A64" s="1"/>
      <c r="B64" s="1"/>
      <c r="C64" s="1" t="s">
        <v>62</v>
      </c>
      <c r="D64" s="8">
        <v>3000</v>
      </c>
      <c r="E64" s="8">
        <v>3000</v>
      </c>
      <c r="F64" s="8">
        <v>3000</v>
      </c>
      <c r="G64" s="9">
        <v>1000</v>
      </c>
    </row>
    <row r="65" spans="1:7" x14ac:dyDescent="0.25">
      <c r="A65" s="1"/>
      <c r="B65" s="1" t="s">
        <v>63</v>
      </c>
      <c r="C65" s="1"/>
      <c r="D65" s="6">
        <f>ROUND(SUM(D61:D64),5)</f>
        <v>6000</v>
      </c>
      <c r="E65" s="6">
        <f>ROUND(SUM(E61:E64),5)</f>
        <v>6000</v>
      </c>
      <c r="F65" s="6">
        <f>ROUND(SUM(F61:F64),5)</f>
        <v>6000</v>
      </c>
      <c r="G65" s="9">
        <v>3100</v>
      </c>
    </row>
    <row r="66" spans="1:7" x14ac:dyDescent="0.25">
      <c r="A66" s="1"/>
      <c r="B66" s="1" t="s">
        <v>64</v>
      </c>
      <c r="C66" s="1"/>
      <c r="D66" s="6">
        <v>3000</v>
      </c>
      <c r="E66" s="6">
        <v>3000</v>
      </c>
      <c r="F66" s="6">
        <v>3000</v>
      </c>
      <c r="G66" s="7">
        <v>500</v>
      </c>
    </row>
    <row r="67" spans="1:7" x14ac:dyDescent="0.25">
      <c r="A67" s="1"/>
      <c r="B67" s="1" t="s">
        <v>65</v>
      </c>
      <c r="C67" s="1"/>
      <c r="D67" s="6">
        <v>100</v>
      </c>
      <c r="E67" s="6">
        <v>100</v>
      </c>
      <c r="F67" s="6">
        <v>100</v>
      </c>
      <c r="G67" s="7">
        <v>100</v>
      </c>
    </row>
    <row r="68" spans="1:7" ht="15.75" thickBot="1" x14ac:dyDescent="0.3">
      <c r="A68" s="1"/>
      <c r="B68" s="1" t="s">
        <v>66</v>
      </c>
      <c r="C68" s="1"/>
      <c r="D68" s="8">
        <v>2000</v>
      </c>
      <c r="E68" s="8">
        <v>2000</v>
      </c>
      <c r="F68" s="8">
        <v>2000</v>
      </c>
      <c r="G68" s="9">
        <v>2500</v>
      </c>
    </row>
    <row r="69" spans="1:7" x14ac:dyDescent="0.25">
      <c r="A69" s="1" t="s">
        <v>67</v>
      </c>
      <c r="B69" s="1"/>
      <c r="C69" s="1"/>
      <c r="D69" s="6">
        <f>ROUND(D60+SUM(D65:D68),5)</f>
        <v>11100</v>
      </c>
      <c r="E69" s="6">
        <f>ROUND(E60+SUM(E65:E68),5)</f>
        <v>11100</v>
      </c>
      <c r="F69" s="6">
        <f>ROUND(F60+SUM(F65:F68),5)</f>
        <v>11100</v>
      </c>
      <c r="G69" s="9">
        <f>SUM(G66:G68)</f>
        <v>3100</v>
      </c>
    </row>
    <row r="70" spans="1:7" x14ac:dyDescent="0.25">
      <c r="A70" s="1" t="s">
        <v>68</v>
      </c>
      <c r="B70" s="1"/>
      <c r="C70" s="1"/>
      <c r="D70" s="6"/>
      <c r="E70" s="6"/>
      <c r="F70" s="6"/>
      <c r="G70" s="7"/>
    </row>
    <row r="71" spans="1:7" x14ac:dyDescent="0.25">
      <c r="A71" s="1"/>
      <c r="B71" s="1" t="s">
        <v>69</v>
      </c>
      <c r="C71" s="1"/>
      <c r="D71" s="6">
        <v>19800</v>
      </c>
      <c r="E71" s="6">
        <v>19800</v>
      </c>
      <c r="F71" s="6">
        <v>19800</v>
      </c>
      <c r="G71" s="9">
        <v>9900</v>
      </c>
    </row>
    <row r="72" spans="1:7" x14ac:dyDescent="0.25">
      <c r="A72" s="1"/>
      <c r="B72" s="1" t="s">
        <v>70</v>
      </c>
      <c r="C72" s="1"/>
      <c r="D72" s="6"/>
      <c r="E72" s="6"/>
      <c r="F72" s="6"/>
      <c r="G72" s="7">
        <v>0</v>
      </c>
    </row>
    <row r="73" spans="1:7" x14ac:dyDescent="0.25">
      <c r="A73" s="1"/>
      <c r="B73" s="1" t="s">
        <v>71</v>
      </c>
      <c r="C73" s="1"/>
      <c r="D73" s="6">
        <v>15000</v>
      </c>
      <c r="E73" s="6">
        <v>15000</v>
      </c>
      <c r="F73" s="6">
        <v>15000</v>
      </c>
      <c r="G73" s="9">
        <v>19000</v>
      </c>
    </row>
    <row r="74" spans="1:7" x14ac:dyDescent="0.25">
      <c r="A74" s="1"/>
      <c r="B74" s="1" t="s">
        <v>72</v>
      </c>
      <c r="C74" s="1"/>
      <c r="D74" s="6">
        <v>1500</v>
      </c>
      <c r="E74" s="6">
        <v>1500</v>
      </c>
      <c r="F74" s="6">
        <v>1500</v>
      </c>
      <c r="G74" s="9">
        <v>1500</v>
      </c>
    </row>
    <row r="75" spans="1:7" x14ac:dyDescent="0.25">
      <c r="A75" s="1"/>
      <c r="B75" s="1" t="s">
        <v>73</v>
      </c>
      <c r="C75" s="1"/>
      <c r="D75" s="6">
        <v>500</v>
      </c>
      <c r="E75" s="6">
        <v>500</v>
      </c>
      <c r="F75" s="6">
        <v>500</v>
      </c>
      <c r="G75" s="9">
        <v>1000</v>
      </c>
    </row>
    <row r="76" spans="1:7" ht="15.75" thickBot="1" x14ac:dyDescent="0.3">
      <c r="A76" s="1"/>
      <c r="B76" s="1" t="s">
        <v>74</v>
      </c>
      <c r="C76" s="1"/>
      <c r="D76" s="8">
        <v>140000</v>
      </c>
      <c r="E76" s="8">
        <v>140000</v>
      </c>
      <c r="F76" s="8">
        <v>140000</v>
      </c>
      <c r="G76" s="9">
        <v>125000</v>
      </c>
    </row>
    <row r="77" spans="1:7" x14ac:dyDescent="0.25">
      <c r="A77" s="1" t="s">
        <v>75</v>
      </c>
      <c r="B77" s="1"/>
      <c r="C77" s="1"/>
      <c r="D77" s="6">
        <f>ROUND(SUM(D70:D76),5)</f>
        <v>176800</v>
      </c>
      <c r="E77" s="6">
        <f>ROUND(SUM(E70:E76),5)</f>
        <v>176800</v>
      </c>
      <c r="F77" s="6">
        <f>ROUND(SUM(F70:F76),5)</f>
        <v>176800</v>
      </c>
      <c r="G77" s="9">
        <f>SUM(G71:G76)</f>
        <v>156400</v>
      </c>
    </row>
    <row r="78" spans="1:7" x14ac:dyDescent="0.25">
      <c r="A78" s="1" t="s">
        <v>76</v>
      </c>
      <c r="B78" s="1"/>
      <c r="C78" s="1"/>
      <c r="D78" s="6"/>
      <c r="E78" s="6"/>
      <c r="F78" s="6"/>
      <c r="G78" s="7"/>
    </row>
    <row r="79" spans="1:7" ht="15.75" thickBot="1" x14ac:dyDescent="0.3">
      <c r="A79" s="1"/>
      <c r="B79" s="1" t="s">
        <v>77</v>
      </c>
      <c r="C79" s="1"/>
      <c r="D79" s="8">
        <v>17000</v>
      </c>
      <c r="E79" s="8">
        <v>17000</v>
      </c>
      <c r="F79" s="8">
        <v>17000</v>
      </c>
      <c r="G79" s="9">
        <v>17000</v>
      </c>
    </row>
    <row r="80" spans="1:7" x14ac:dyDescent="0.25">
      <c r="A80" s="1" t="s">
        <v>78</v>
      </c>
      <c r="B80" s="1"/>
      <c r="C80" s="1"/>
      <c r="D80" s="6">
        <f>ROUND(SUM(D78:D79),5)</f>
        <v>17000</v>
      </c>
      <c r="E80" s="6">
        <f>ROUND(SUM(E78:E79),5)</f>
        <v>17000</v>
      </c>
      <c r="F80" s="6">
        <f>ROUND(SUM(F78:F79),5)</f>
        <v>17000</v>
      </c>
      <c r="G80" s="9">
        <v>17000</v>
      </c>
    </row>
    <row r="81" spans="1:7" x14ac:dyDescent="0.25">
      <c r="A81" s="1" t="s">
        <v>79</v>
      </c>
      <c r="B81" s="1"/>
      <c r="C81" s="1"/>
      <c r="D81" s="6"/>
      <c r="E81" s="6"/>
      <c r="F81" s="6"/>
      <c r="G81" s="7"/>
    </row>
    <row r="82" spans="1:7" x14ac:dyDescent="0.25">
      <c r="A82" s="1"/>
      <c r="B82" s="1" t="s">
        <v>80</v>
      </c>
      <c r="C82" s="1"/>
      <c r="D82" s="6">
        <v>300</v>
      </c>
      <c r="E82" s="6">
        <v>300</v>
      </c>
      <c r="F82" s="6">
        <v>300</v>
      </c>
      <c r="G82" s="7">
        <v>300</v>
      </c>
    </row>
    <row r="83" spans="1:7" ht="15.75" thickBot="1" x14ac:dyDescent="0.3">
      <c r="A83" s="1"/>
      <c r="B83" s="1" t="s">
        <v>81</v>
      </c>
      <c r="C83" s="1"/>
      <c r="D83" s="8">
        <v>400</v>
      </c>
      <c r="E83" s="8">
        <v>400</v>
      </c>
      <c r="F83" s="8">
        <v>400</v>
      </c>
      <c r="G83" s="7">
        <v>600</v>
      </c>
    </row>
    <row r="84" spans="1:7" x14ac:dyDescent="0.25">
      <c r="A84" s="1" t="s">
        <v>82</v>
      </c>
      <c r="B84" s="1"/>
      <c r="C84" s="1"/>
      <c r="D84" s="6">
        <f>ROUND(SUM(D81:D83),5)</f>
        <v>700</v>
      </c>
      <c r="E84" s="6">
        <f>ROUND(SUM(E81:E83),5)</f>
        <v>700</v>
      </c>
      <c r="F84" s="6">
        <f>ROUND(SUM(F81:F83),5)</f>
        <v>700</v>
      </c>
      <c r="G84" s="7">
        <v>900</v>
      </c>
    </row>
    <row r="85" spans="1:7" x14ac:dyDescent="0.25">
      <c r="A85" s="1" t="s">
        <v>83</v>
      </c>
      <c r="B85" s="1"/>
      <c r="C85" s="1"/>
      <c r="D85" s="6"/>
      <c r="E85" s="6"/>
      <c r="F85" s="6"/>
      <c r="G85" s="7"/>
    </row>
    <row r="86" spans="1:7" x14ac:dyDescent="0.25">
      <c r="A86" s="1" t="s">
        <v>84</v>
      </c>
      <c r="B86" s="1"/>
      <c r="C86" s="1"/>
      <c r="D86" s="6">
        <v>0</v>
      </c>
      <c r="E86" s="6">
        <v>0</v>
      </c>
      <c r="F86" s="6">
        <v>0</v>
      </c>
      <c r="G86" s="7">
        <v>0</v>
      </c>
    </row>
    <row r="87" spans="1:7" x14ac:dyDescent="0.25">
      <c r="A87" s="1" t="s">
        <v>85</v>
      </c>
      <c r="B87" s="1"/>
      <c r="C87" s="1"/>
      <c r="D87" s="6">
        <v>0</v>
      </c>
      <c r="E87" s="6">
        <v>0</v>
      </c>
      <c r="F87" s="6">
        <v>0</v>
      </c>
      <c r="G87" s="7">
        <v>0</v>
      </c>
    </row>
    <row r="88" spans="1:7" x14ac:dyDescent="0.25">
      <c r="A88" s="1" t="s">
        <v>86</v>
      </c>
      <c r="B88" s="1"/>
      <c r="C88" s="1"/>
      <c r="D88" s="6"/>
      <c r="E88" s="6"/>
      <c r="F88" s="6"/>
      <c r="G88" s="7"/>
    </row>
    <row r="89" spans="1:7" x14ac:dyDescent="0.25">
      <c r="A89" s="1"/>
      <c r="B89" s="1" t="s">
        <v>87</v>
      </c>
      <c r="C89" s="1"/>
      <c r="D89" s="6">
        <v>2500</v>
      </c>
      <c r="E89" s="6">
        <v>2500</v>
      </c>
      <c r="F89" s="6">
        <v>2500</v>
      </c>
      <c r="G89" s="9">
        <v>1000</v>
      </c>
    </row>
    <row r="90" spans="1:7" x14ac:dyDescent="0.25">
      <c r="A90" s="1"/>
      <c r="B90" s="1" t="s">
        <v>88</v>
      </c>
      <c r="C90" s="1"/>
      <c r="D90" s="6">
        <v>8400</v>
      </c>
      <c r="E90" s="6">
        <v>8400</v>
      </c>
      <c r="F90" s="6">
        <v>8400</v>
      </c>
      <c r="G90" s="7">
        <v>0</v>
      </c>
    </row>
    <row r="91" spans="1:7" ht="15.75" thickBot="1" x14ac:dyDescent="0.3">
      <c r="A91" s="1" t="s">
        <v>89</v>
      </c>
      <c r="B91" s="1"/>
      <c r="C91" s="1"/>
      <c r="D91" s="6"/>
      <c r="E91" s="6"/>
      <c r="F91" s="6"/>
      <c r="G91" s="9">
        <v>6000</v>
      </c>
    </row>
    <row r="92" spans="1:7" ht="15.75" thickBot="1" x14ac:dyDescent="0.3">
      <c r="A92" s="1" t="s">
        <v>90</v>
      </c>
      <c r="B92" s="1"/>
      <c r="C92" s="1"/>
      <c r="D92" s="10">
        <f>ROUND(SUM(D88:D90),5)</f>
        <v>10900</v>
      </c>
      <c r="E92" s="10">
        <f>ROUND(SUM(E88:E90),5)</f>
        <v>10900</v>
      </c>
      <c r="F92" s="10">
        <f>ROUND(SUM(F88:F90),5)</f>
        <v>10900</v>
      </c>
      <c r="G92" s="9">
        <v>7000</v>
      </c>
    </row>
    <row r="93" spans="1:7" ht="15.75" thickBot="1" x14ac:dyDescent="0.3">
      <c r="A93" s="1"/>
      <c r="B93" s="1"/>
      <c r="C93" s="1"/>
      <c r="D93" s="11">
        <f>ROUND(D4+D7+D13+D18+SUM(D23:D24)+D28+D32+D39+D45+D52+D56+D59+D69+D77+D80+SUM(D84:D87)+D92,5)</f>
        <v>1620750</v>
      </c>
      <c r="E93" s="11">
        <f>ROUND(E4+E7+E13+E18+SUM(E23:E24)+E28+E32+E39+E45+E52+E56+E59+E69+E77+E80+SUM(E84:E87)+E92,5)</f>
        <v>1620750</v>
      </c>
      <c r="F93" s="11">
        <f>ROUND(F4+F7+F13+F18+SUM(F23:F24)+F28+F32+F39+F45+F52+F56+F59+F69+F77+F80+SUM(F84:F87)+F92,5)</f>
        <v>1620750</v>
      </c>
      <c r="G93" s="9">
        <f>SUM(G13,G18,G23,G24,G28,G32,G39,G45,G52,G56,G59,G65,G69,G77,G80,G84,G92)</f>
        <v>1707450</v>
      </c>
    </row>
    <row r="94" spans="1:7" x14ac:dyDescent="0.25">
      <c r="A94" s="1"/>
      <c r="B94" s="1"/>
      <c r="C94" s="1"/>
      <c r="D94" s="6">
        <f>D93</f>
        <v>1620750</v>
      </c>
      <c r="E94" s="6">
        <f>E93</f>
        <v>1620750</v>
      </c>
      <c r="F94" s="6">
        <f>F93</f>
        <v>1620750</v>
      </c>
      <c r="G94" s="9">
        <v>0</v>
      </c>
    </row>
    <row r="95" spans="1:7" x14ac:dyDescent="0.25">
      <c r="A95" s="1"/>
      <c r="B95" s="1"/>
      <c r="C95" s="1"/>
      <c r="D95" s="6"/>
      <c r="E95" s="6"/>
      <c r="F95" s="6"/>
      <c r="G95" s="7"/>
    </row>
    <row r="96" spans="1:7" x14ac:dyDescent="0.25">
      <c r="A96" s="1" t="s">
        <v>91</v>
      </c>
      <c r="B96" s="1"/>
      <c r="C96" s="1"/>
      <c r="D96" s="6"/>
      <c r="E96" s="6"/>
      <c r="F96" s="6"/>
      <c r="G96" s="7"/>
    </row>
    <row r="97" spans="1:8" x14ac:dyDescent="0.25">
      <c r="A97" s="1"/>
      <c r="B97" s="1" t="s">
        <v>92</v>
      </c>
      <c r="C97" s="1"/>
      <c r="D97" s="6"/>
      <c r="E97" s="6"/>
      <c r="F97" s="6"/>
      <c r="G97" s="7"/>
    </row>
    <row r="98" spans="1:8" x14ac:dyDescent="0.25">
      <c r="A98" s="1"/>
      <c r="B98" s="1"/>
      <c r="C98" s="1" t="s">
        <v>93</v>
      </c>
      <c r="D98" s="6">
        <v>9375</v>
      </c>
      <c r="E98" s="6">
        <v>9375</v>
      </c>
      <c r="F98" s="6">
        <v>9375</v>
      </c>
      <c r="G98" s="9">
        <v>9375</v>
      </c>
      <c r="H98" t="s">
        <v>318</v>
      </c>
    </row>
    <row r="99" spans="1:8" x14ac:dyDescent="0.25">
      <c r="A99" s="1"/>
      <c r="B99" s="1"/>
      <c r="C99" s="1" t="s">
        <v>94</v>
      </c>
      <c r="D99" s="6">
        <v>600</v>
      </c>
      <c r="E99" s="6">
        <v>600</v>
      </c>
      <c r="F99" s="6">
        <v>600</v>
      </c>
      <c r="G99" s="7">
        <v>600</v>
      </c>
    </row>
    <row r="100" spans="1:8" x14ac:dyDescent="0.25">
      <c r="A100" s="1"/>
      <c r="B100" s="1"/>
      <c r="C100" s="1" t="s">
        <v>95</v>
      </c>
      <c r="D100" s="6">
        <v>150</v>
      </c>
      <c r="E100" s="6">
        <v>150</v>
      </c>
      <c r="F100" s="6">
        <v>150</v>
      </c>
      <c r="G100" s="7">
        <v>150</v>
      </c>
    </row>
    <row r="101" spans="1:8" x14ac:dyDescent="0.25">
      <c r="A101" s="1"/>
      <c r="B101" s="1"/>
      <c r="C101" s="1" t="s">
        <v>96</v>
      </c>
      <c r="D101" s="6">
        <v>100</v>
      </c>
      <c r="E101" s="6">
        <v>100</v>
      </c>
      <c r="F101" s="6">
        <v>100</v>
      </c>
      <c r="G101" s="9">
        <v>100</v>
      </c>
    </row>
    <row r="102" spans="1:8" x14ac:dyDescent="0.25">
      <c r="A102" s="1"/>
      <c r="B102" s="1"/>
      <c r="C102" s="1" t="s">
        <v>97</v>
      </c>
      <c r="D102" s="6">
        <v>10000</v>
      </c>
      <c r="E102" s="6">
        <v>10000</v>
      </c>
      <c r="F102" s="6">
        <v>10000</v>
      </c>
      <c r="G102" s="9">
        <v>10000</v>
      </c>
    </row>
    <row r="103" spans="1:8" ht="15.75" thickBot="1" x14ac:dyDescent="0.3">
      <c r="A103" s="1"/>
      <c r="B103" s="1"/>
      <c r="C103" s="1" t="s">
        <v>98</v>
      </c>
      <c r="D103" s="8">
        <v>2000</v>
      </c>
      <c r="E103" s="8">
        <v>2000</v>
      </c>
      <c r="F103" s="8">
        <v>2000</v>
      </c>
      <c r="G103" s="9">
        <v>0</v>
      </c>
    </row>
    <row r="104" spans="1:8" x14ac:dyDescent="0.25">
      <c r="A104" s="1"/>
      <c r="B104" s="1" t="s">
        <v>99</v>
      </c>
      <c r="C104" s="1"/>
      <c r="D104" s="6">
        <f>ROUND(SUM(D97:D103),5)</f>
        <v>22225</v>
      </c>
      <c r="E104" s="6">
        <f>ROUND(SUM(E97:E103),5)</f>
        <v>22225</v>
      </c>
      <c r="F104" s="6">
        <f>ROUND(SUM(F97:F103),5)</f>
        <v>22225</v>
      </c>
      <c r="G104" s="9">
        <f>SUM(G98:G103)</f>
        <v>20225</v>
      </c>
    </row>
    <row r="105" spans="1:8" x14ac:dyDescent="0.25">
      <c r="A105" s="1"/>
      <c r="B105" s="1" t="s">
        <v>100</v>
      </c>
      <c r="C105" s="1"/>
      <c r="D105" s="6">
        <v>3000</v>
      </c>
      <c r="E105" s="6">
        <v>3000</v>
      </c>
      <c r="F105" s="6">
        <v>3000</v>
      </c>
      <c r="G105" s="9">
        <v>2500</v>
      </c>
    </row>
    <row r="106" spans="1:8" x14ac:dyDescent="0.25">
      <c r="A106" s="1"/>
      <c r="B106" s="1" t="s">
        <v>101</v>
      </c>
      <c r="C106" s="1"/>
      <c r="D106" s="6"/>
      <c r="E106" s="6"/>
      <c r="F106" s="6"/>
      <c r="G106" s="7"/>
    </row>
    <row r="107" spans="1:8" ht="15.75" thickBot="1" x14ac:dyDescent="0.3">
      <c r="A107" s="1"/>
      <c r="B107" s="1"/>
      <c r="C107" s="1" t="s">
        <v>102</v>
      </c>
      <c r="D107" s="8">
        <v>15000</v>
      </c>
      <c r="E107" s="8">
        <v>15000</v>
      </c>
      <c r="F107" s="8">
        <v>15000</v>
      </c>
      <c r="G107" s="9">
        <v>12000</v>
      </c>
    </row>
    <row r="108" spans="1:8" x14ac:dyDescent="0.25">
      <c r="A108" s="1"/>
      <c r="B108" s="1" t="s">
        <v>103</v>
      </c>
      <c r="C108" s="1"/>
      <c r="D108" s="6">
        <f>ROUND(SUM(D106:D107),5)</f>
        <v>15000</v>
      </c>
      <c r="E108" s="6">
        <f>ROUND(SUM(E106:E107),5)</f>
        <v>15000</v>
      </c>
      <c r="F108" s="6">
        <f>ROUND(SUM(F106:F107),5)</f>
        <v>15000</v>
      </c>
      <c r="G108" s="9">
        <v>14500</v>
      </c>
    </row>
    <row r="109" spans="1:8" x14ac:dyDescent="0.25">
      <c r="A109" s="1"/>
      <c r="B109" s="1" t="s">
        <v>104</v>
      </c>
      <c r="C109" s="1"/>
      <c r="D109" s="6"/>
      <c r="E109" s="6"/>
      <c r="F109" s="6"/>
      <c r="G109" s="7"/>
    </row>
    <row r="110" spans="1:8" x14ac:dyDescent="0.25">
      <c r="A110" s="1"/>
      <c r="B110" s="1"/>
      <c r="C110" s="1" t="s">
        <v>105</v>
      </c>
      <c r="D110" s="6">
        <v>10000</v>
      </c>
      <c r="E110" s="6">
        <v>10000</v>
      </c>
      <c r="F110" s="6">
        <v>10000</v>
      </c>
      <c r="G110" s="9">
        <v>10000</v>
      </c>
    </row>
    <row r="111" spans="1:8" x14ac:dyDescent="0.25">
      <c r="A111" s="1"/>
      <c r="B111" s="1"/>
      <c r="C111" s="1" t="s">
        <v>106</v>
      </c>
      <c r="D111" s="6">
        <v>10000</v>
      </c>
      <c r="E111" s="6">
        <v>10000</v>
      </c>
      <c r="F111" s="6">
        <v>10000</v>
      </c>
      <c r="G111" s="9">
        <v>10000</v>
      </c>
    </row>
    <row r="112" spans="1:8" x14ac:dyDescent="0.25">
      <c r="A112" s="1"/>
      <c r="B112" s="1"/>
      <c r="C112" s="1" t="s">
        <v>107</v>
      </c>
      <c r="D112" s="6">
        <v>500</v>
      </c>
      <c r="E112" s="6">
        <v>500</v>
      </c>
      <c r="F112" s="6">
        <v>500</v>
      </c>
      <c r="G112" s="9">
        <v>7000</v>
      </c>
    </row>
    <row r="113" spans="1:7" x14ac:dyDescent="0.25">
      <c r="A113" s="1"/>
      <c r="B113" s="1"/>
      <c r="C113" s="1" t="s">
        <v>108</v>
      </c>
      <c r="D113" s="6">
        <v>200</v>
      </c>
      <c r="E113" s="6">
        <v>200</v>
      </c>
      <c r="F113" s="6">
        <v>200</v>
      </c>
      <c r="G113" s="7">
        <v>200</v>
      </c>
    </row>
    <row r="114" spans="1:7" x14ac:dyDescent="0.25">
      <c r="A114" s="1"/>
      <c r="B114" s="1"/>
      <c r="C114" s="1" t="s">
        <v>109</v>
      </c>
      <c r="D114" s="6"/>
      <c r="E114" s="6"/>
      <c r="F114" s="6"/>
      <c r="G114" s="9">
        <v>1000</v>
      </c>
    </row>
    <row r="115" spans="1:7" ht="15.75" thickBot="1" x14ac:dyDescent="0.3">
      <c r="A115" s="1"/>
      <c r="B115" s="1"/>
      <c r="C115" s="1" t="s">
        <v>110</v>
      </c>
      <c r="D115" s="8">
        <v>3200</v>
      </c>
      <c r="E115" s="8">
        <v>3200</v>
      </c>
      <c r="F115" s="8">
        <v>3200</v>
      </c>
      <c r="G115" s="9">
        <v>3000</v>
      </c>
    </row>
    <row r="116" spans="1:7" x14ac:dyDescent="0.25">
      <c r="A116" s="1"/>
      <c r="B116" s="1" t="s">
        <v>111</v>
      </c>
      <c r="C116" s="1"/>
      <c r="D116" s="6">
        <f>ROUND(SUM(D109:D115),5)</f>
        <v>23900</v>
      </c>
      <c r="E116" s="6">
        <f>ROUND(SUM(E109:E115),5)</f>
        <v>23900</v>
      </c>
      <c r="F116" s="6">
        <f>ROUND(SUM(F109:F115),5)</f>
        <v>23900</v>
      </c>
      <c r="G116" s="9">
        <f>SUM(G110:G115)</f>
        <v>31200</v>
      </c>
    </row>
    <row r="117" spans="1:7" x14ac:dyDescent="0.25">
      <c r="A117" s="1"/>
      <c r="B117" s="1" t="s">
        <v>112</v>
      </c>
      <c r="C117" s="1"/>
      <c r="D117" s="6"/>
      <c r="E117" s="6"/>
      <c r="F117" s="6"/>
      <c r="G117" s="7"/>
    </row>
    <row r="118" spans="1:7" x14ac:dyDescent="0.25">
      <c r="A118" s="1"/>
      <c r="B118" s="1"/>
      <c r="C118" s="1" t="s">
        <v>113</v>
      </c>
      <c r="D118" s="6">
        <v>20000</v>
      </c>
      <c r="E118" s="6">
        <v>20000</v>
      </c>
      <c r="F118" s="6">
        <v>20000</v>
      </c>
      <c r="G118" s="9">
        <v>20000</v>
      </c>
    </row>
    <row r="119" spans="1:7" x14ac:dyDescent="0.25">
      <c r="A119" s="1"/>
      <c r="B119" s="1"/>
      <c r="C119" s="1" t="s">
        <v>114</v>
      </c>
      <c r="D119" s="6">
        <v>8000</v>
      </c>
      <c r="E119" s="6">
        <v>8000</v>
      </c>
      <c r="F119" s="6">
        <v>8000</v>
      </c>
      <c r="G119" s="9">
        <v>5000</v>
      </c>
    </row>
    <row r="120" spans="1:7" x14ac:dyDescent="0.25">
      <c r="A120" s="1"/>
      <c r="B120" s="1"/>
      <c r="C120" s="1" t="s">
        <v>115</v>
      </c>
      <c r="D120" s="6">
        <v>500</v>
      </c>
      <c r="E120" s="6">
        <v>500</v>
      </c>
      <c r="F120" s="6">
        <v>500</v>
      </c>
      <c r="G120" s="7">
        <v>250</v>
      </c>
    </row>
    <row r="121" spans="1:7" ht="15.75" thickBot="1" x14ac:dyDescent="0.3">
      <c r="A121" s="1"/>
      <c r="B121" s="1"/>
      <c r="C121" s="1" t="s">
        <v>116</v>
      </c>
      <c r="D121" s="8"/>
      <c r="E121" s="8"/>
      <c r="F121" s="8"/>
      <c r="G121" s="9">
        <v>0</v>
      </c>
    </row>
    <row r="122" spans="1:7" x14ac:dyDescent="0.25">
      <c r="A122" s="1"/>
      <c r="B122" s="1" t="s">
        <v>117</v>
      </c>
      <c r="C122" s="1"/>
      <c r="D122" s="6">
        <f>ROUND(SUM(D117:D121),5)</f>
        <v>28500</v>
      </c>
      <c r="E122" s="6">
        <f>ROUND(SUM(E117:E121),5)</f>
        <v>28500</v>
      </c>
      <c r="F122" s="6">
        <f>ROUND(SUM(F117:F121),5)</f>
        <v>28500</v>
      </c>
      <c r="G122" s="12">
        <f>SUM(G118:G121)</f>
        <v>25250</v>
      </c>
    </row>
    <row r="123" spans="1:7" x14ac:dyDescent="0.25">
      <c r="A123" s="1"/>
      <c r="B123" s="1" t="s">
        <v>118</v>
      </c>
      <c r="C123" s="1"/>
      <c r="D123" s="6"/>
      <c r="E123" s="6"/>
      <c r="F123" s="6"/>
      <c r="G123" s="7"/>
    </row>
    <row r="124" spans="1:7" x14ac:dyDescent="0.25">
      <c r="A124" s="1"/>
      <c r="B124" s="1"/>
      <c r="C124" s="1" t="s">
        <v>119</v>
      </c>
      <c r="D124" s="6">
        <v>95000</v>
      </c>
      <c r="E124" s="6">
        <v>95000</v>
      </c>
      <c r="F124" s="6">
        <v>95000</v>
      </c>
      <c r="G124" s="9">
        <v>79960</v>
      </c>
    </row>
    <row r="125" spans="1:7" x14ac:dyDescent="0.25">
      <c r="A125" s="1"/>
      <c r="B125" s="1"/>
      <c r="C125" s="1" t="s">
        <v>120</v>
      </c>
      <c r="D125" s="6">
        <v>3000</v>
      </c>
      <c r="E125" s="6">
        <v>3000</v>
      </c>
      <c r="F125" s="6">
        <v>3000</v>
      </c>
      <c r="G125" s="7">
        <v>0</v>
      </c>
    </row>
    <row r="126" spans="1:7" x14ac:dyDescent="0.25">
      <c r="A126" s="1"/>
      <c r="B126" s="1"/>
      <c r="C126" s="1" t="s">
        <v>121</v>
      </c>
      <c r="D126" s="6">
        <v>6600</v>
      </c>
      <c r="E126" s="6">
        <v>6600</v>
      </c>
      <c r="F126" s="6">
        <v>6600</v>
      </c>
      <c r="G126" s="9">
        <v>6600</v>
      </c>
    </row>
    <row r="127" spans="1:7" x14ac:dyDescent="0.25">
      <c r="A127" s="1"/>
      <c r="B127" s="1"/>
      <c r="C127" s="1" t="s">
        <v>122</v>
      </c>
      <c r="D127" s="6">
        <v>1700</v>
      </c>
      <c r="E127" s="6">
        <v>1700</v>
      </c>
      <c r="F127" s="6">
        <v>1700</v>
      </c>
      <c r="G127" s="9">
        <v>1700</v>
      </c>
    </row>
    <row r="128" spans="1:7" x14ac:dyDescent="0.25">
      <c r="A128" s="1"/>
      <c r="B128" s="1"/>
      <c r="C128" s="1" t="s">
        <v>123</v>
      </c>
      <c r="D128" s="6">
        <v>2500</v>
      </c>
      <c r="E128" s="6">
        <v>2500</v>
      </c>
      <c r="F128" s="6">
        <v>2500</v>
      </c>
      <c r="G128" s="9">
        <v>36000</v>
      </c>
    </row>
    <row r="129" spans="1:7" x14ac:dyDescent="0.25">
      <c r="A129" s="1"/>
      <c r="B129" s="1"/>
      <c r="C129" s="1" t="s">
        <v>124</v>
      </c>
      <c r="D129" s="6">
        <v>300</v>
      </c>
      <c r="E129" s="6">
        <v>300</v>
      </c>
      <c r="F129" s="6">
        <v>300</v>
      </c>
      <c r="G129" s="9">
        <v>6000</v>
      </c>
    </row>
    <row r="130" spans="1:7" x14ac:dyDescent="0.25">
      <c r="A130" s="1"/>
      <c r="B130" s="1"/>
      <c r="C130" s="1" t="s">
        <v>125</v>
      </c>
      <c r="D130" s="6">
        <v>0</v>
      </c>
      <c r="E130" s="6">
        <v>0</v>
      </c>
      <c r="F130" s="6">
        <v>0</v>
      </c>
      <c r="G130" s="7">
        <v>0</v>
      </c>
    </row>
    <row r="131" spans="1:7" x14ac:dyDescent="0.25">
      <c r="A131" s="1"/>
      <c r="B131" s="1"/>
      <c r="C131" s="1" t="s">
        <v>126</v>
      </c>
      <c r="D131" s="6">
        <v>2000</v>
      </c>
      <c r="E131" s="6">
        <v>2000</v>
      </c>
      <c r="F131" s="6">
        <v>2000</v>
      </c>
      <c r="G131" s="9">
        <v>5000</v>
      </c>
    </row>
    <row r="132" spans="1:7" x14ac:dyDescent="0.25">
      <c r="A132" s="1"/>
      <c r="B132" s="1"/>
      <c r="C132" s="1" t="s">
        <v>127</v>
      </c>
      <c r="D132" s="6">
        <v>0</v>
      </c>
      <c r="E132" s="6">
        <v>0</v>
      </c>
      <c r="F132" s="6">
        <v>0</v>
      </c>
      <c r="G132" s="7">
        <v>0</v>
      </c>
    </row>
    <row r="133" spans="1:7" x14ac:dyDescent="0.25">
      <c r="A133" s="1"/>
      <c r="B133" s="1"/>
      <c r="C133" s="1" t="s">
        <v>128</v>
      </c>
      <c r="D133" s="6">
        <v>100</v>
      </c>
      <c r="E133" s="6">
        <v>100</v>
      </c>
      <c r="F133" s="6">
        <v>100</v>
      </c>
      <c r="G133" s="7">
        <v>100</v>
      </c>
    </row>
    <row r="134" spans="1:7" x14ac:dyDescent="0.25">
      <c r="A134" s="1"/>
      <c r="B134" s="1"/>
      <c r="C134" s="1" t="s">
        <v>129</v>
      </c>
      <c r="D134" s="6">
        <v>2500</v>
      </c>
      <c r="E134" s="6">
        <v>2500</v>
      </c>
      <c r="F134" s="6">
        <v>2500</v>
      </c>
      <c r="G134" s="9">
        <v>6200</v>
      </c>
    </row>
    <row r="135" spans="1:7" ht="15.75" thickBot="1" x14ac:dyDescent="0.3">
      <c r="A135" s="1"/>
      <c r="B135" s="1"/>
      <c r="C135" s="1" t="s">
        <v>130</v>
      </c>
      <c r="D135" s="8">
        <v>2500</v>
      </c>
      <c r="E135" s="8">
        <v>2500</v>
      </c>
      <c r="F135" s="8">
        <v>2500</v>
      </c>
      <c r="G135" s="9">
        <v>0</v>
      </c>
    </row>
    <row r="136" spans="1:7" x14ac:dyDescent="0.25">
      <c r="A136" s="1"/>
      <c r="B136" s="1" t="s">
        <v>131</v>
      </c>
      <c r="C136" s="1"/>
      <c r="D136" s="6">
        <f>ROUND(SUM(D123:D135),5)</f>
        <v>116200</v>
      </c>
      <c r="E136" s="6">
        <f>ROUND(SUM(E123:E135),5)</f>
        <v>116200</v>
      </c>
      <c r="F136" s="6">
        <f>ROUND(SUM(F123:F135),5)</f>
        <v>116200</v>
      </c>
      <c r="G136" s="9">
        <f>SUM(G124:G135)</f>
        <v>141560</v>
      </c>
    </row>
    <row r="137" spans="1:7" x14ac:dyDescent="0.25">
      <c r="A137" s="1"/>
      <c r="B137" s="1" t="s">
        <v>132</v>
      </c>
      <c r="C137" s="1"/>
      <c r="D137" s="6"/>
      <c r="E137" s="6"/>
      <c r="F137" s="6"/>
      <c r="G137" s="7"/>
    </row>
    <row r="138" spans="1:7" x14ac:dyDescent="0.25">
      <c r="A138" s="1"/>
      <c r="B138" s="1"/>
      <c r="C138" s="1" t="s">
        <v>133</v>
      </c>
      <c r="D138" s="6">
        <v>1000</v>
      </c>
      <c r="E138" s="6">
        <v>1000</v>
      </c>
      <c r="F138" s="6">
        <v>1000</v>
      </c>
      <c r="G138" s="9">
        <v>1500</v>
      </c>
    </row>
    <row r="139" spans="1:7" x14ac:dyDescent="0.25">
      <c r="A139" s="1"/>
      <c r="B139" s="1"/>
      <c r="C139" s="1" t="s">
        <v>134</v>
      </c>
      <c r="D139" s="6">
        <v>2500</v>
      </c>
      <c r="E139" s="6">
        <v>2500</v>
      </c>
      <c r="F139" s="6">
        <v>2500</v>
      </c>
      <c r="G139" s="9">
        <v>2500</v>
      </c>
    </row>
    <row r="140" spans="1:7" x14ac:dyDescent="0.25">
      <c r="A140" s="1"/>
      <c r="B140" s="1"/>
      <c r="C140" s="1" t="s">
        <v>135</v>
      </c>
      <c r="D140" s="6">
        <v>900</v>
      </c>
      <c r="E140" s="6">
        <v>900</v>
      </c>
      <c r="F140" s="6">
        <v>900</v>
      </c>
      <c r="G140" s="7">
        <v>900</v>
      </c>
    </row>
    <row r="141" spans="1:7" x14ac:dyDescent="0.25">
      <c r="A141" s="1"/>
      <c r="B141" s="1"/>
      <c r="C141" s="1" t="s">
        <v>136</v>
      </c>
      <c r="D141" s="6">
        <v>2000</v>
      </c>
      <c r="E141" s="6">
        <v>2000</v>
      </c>
      <c r="F141" s="6">
        <v>2000</v>
      </c>
      <c r="G141" s="7">
        <v>0</v>
      </c>
    </row>
    <row r="142" spans="1:7" x14ac:dyDescent="0.25">
      <c r="A142" s="1"/>
      <c r="B142" s="1"/>
      <c r="C142" s="1" t="s">
        <v>137</v>
      </c>
      <c r="D142" s="6">
        <v>200</v>
      </c>
      <c r="E142" s="6">
        <v>200</v>
      </c>
      <c r="F142" s="6">
        <v>200</v>
      </c>
      <c r="G142" s="7">
        <v>300</v>
      </c>
    </row>
    <row r="143" spans="1:7" x14ac:dyDescent="0.25">
      <c r="A143" s="1"/>
      <c r="B143" s="1"/>
      <c r="C143" s="1" t="s">
        <v>138</v>
      </c>
      <c r="D143" s="6">
        <v>3000</v>
      </c>
      <c r="E143" s="6">
        <v>3000</v>
      </c>
      <c r="F143" s="6">
        <v>3000</v>
      </c>
      <c r="G143" s="9">
        <v>4500</v>
      </c>
    </row>
    <row r="144" spans="1:7" x14ac:dyDescent="0.25">
      <c r="A144" s="1"/>
      <c r="B144" s="1"/>
      <c r="C144" s="1" t="s">
        <v>139</v>
      </c>
      <c r="D144" s="6">
        <v>8000</v>
      </c>
      <c r="E144" s="6">
        <v>8000</v>
      </c>
      <c r="F144" s="6">
        <v>8000</v>
      </c>
      <c r="G144" s="9">
        <v>4500</v>
      </c>
    </row>
    <row r="145" spans="1:7" x14ac:dyDescent="0.25">
      <c r="A145" s="1"/>
      <c r="B145" s="1"/>
      <c r="C145" s="1" t="s">
        <v>140</v>
      </c>
      <c r="D145" s="6">
        <v>1032</v>
      </c>
      <c r="E145" s="6">
        <v>1032</v>
      </c>
      <c r="F145" s="6">
        <v>1032</v>
      </c>
      <c r="G145" s="7">
        <v>420</v>
      </c>
    </row>
    <row r="146" spans="1:7" x14ac:dyDescent="0.25">
      <c r="A146" s="1"/>
      <c r="B146" s="1"/>
      <c r="C146" s="1" t="s">
        <v>141</v>
      </c>
      <c r="D146" s="6">
        <v>400</v>
      </c>
      <c r="E146" s="6">
        <v>400</v>
      </c>
      <c r="F146" s="6">
        <v>400</v>
      </c>
      <c r="G146" s="7">
        <v>0</v>
      </c>
    </row>
    <row r="147" spans="1:7" x14ac:dyDescent="0.25">
      <c r="A147" s="1"/>
      <c r="B147" s="1"/>
      <c r="C147" s="1" t="s">
        <v>142</v>
      </c>
      <c r="D147" s="6">
        <v>0</v>
      </c>
      <c r="E147" s="6">
        <v>0</v>
      </c>
      <c r="F147" s="6">
        <v>0</v>
      </c>
      <c r="G147" s="9">
        <v>1000</v>
      </c>
    </row>
    <row r="148" spans="1:7" x14ac:dyDescent="0.25">
      <c r="A148" s="1"/>
      <c r="B148" s="1"/>
      <c r="C148" s="1" t="s">
        <v>143</v>
      </c>
      <c r="D148" s="6"/>
      <c r="E148" s="6"/>
      <c r="F148" s="6"/>
      <c r="G148" s="7">
        <v>0</v>
      </c>
    </row>
    <row r="149" spans="1:7" x14ac:dyDescent="0.25">
      <c r="A149" s="1"/>
      <c r="B149" s="1"/>
      <c r="C149" s="1" t="s">
        <v>144</v>
      </c>
      <c r="D149" s="6">
        <v>4000</v>
      </c>
      <c r="E149" s="6">
        <v>4000</v>
      </c>
      <c r="F149" s="6">
        <v>4000</v>
      </c>
      <c r="G149" s="9">
        <v>1700</v>
      </c>
    </row>
    <row r="150" spans="1:7" ht="15.75" thickBot="1" x14ac:dyDescent="0.3">
      <c r="A150" s="1"/>
      <c r="B150" s="1"/>
      <c r="C150" s="1" t="s">
        <v>145</v>
      </c>
      <c r="D150" s="8">
        <v>500</v>
      </c>
      <c r="E150" s="8">
        <v>500</v>
      </c>
      <c r="F150" s="8">
        <v>500</v>
      </c>
      <c r="G150" s="7">
        <v>500</v>
      </c>
    </row>
    <row r="151" spans="1:7" x14ac:dyDescent="0.25">
      <c r="A151" s="1"/>
      <c r="B151" s="1" t="s">
        <v>146</v>
      </c>
      <c r="C151" s="1"/>
      <c r="D151" s="6">
        <f>ROUND(SUM(D137:D150),5)</f>
        <v>23532</v>
      </c>
      <c r="E151" s="6">
        <f>ROUND(SUM(E137:E150),5)</f>
        <v>23532</v>
      </c>
      <c r="F151" s="6">
        <f>ROUND(SUM(F137:F150),5)</f>
        <v>23532</v>
      </c>
      <c r="G151" s="9">
        <f>SUM(G138:G150)</f>
        <v>17820</v>
      </c>
    </row>
    <row r="152" spans="1:7" x14ac:dyDescent="0.25">
      <c r="A152" s="1"/>
      <c r="B152" s="1" t="s">
        <v>147</v>
      </c>
      <c r="C152" s="1"/>
      <c r="D152" s="6"/>
      <c r="E152" s="6"/>
      <c r="F152" s="6"/>
      <c r="G152" s="7"/>
    </row>
    <row r="153" spans="1:7" x14ac:dyDescent="0.25">
      <c r="A153" s="1"/>
      <c r="B153" s="1"/>
      <c r="C153" s="1" t="s">
        <v>148</v>
      </c>
      <c r="D153" s="6">
        <v>0</v>
      </c>
      <c r="E153" s="6">
        <v>0</v>
      </c>
      <c r="F153" s="6">
        <v>0</v>
      </c>
      <c r="G153" s="7">
        <v>0</v>
      </c>
    </row>
    <row r="154" spans="1:7" x14ac:dyDescent="0.25">
      <c r="A154" s="1"/>
      <c r="B154" s="1"/>
      <c r="C154" s="1" t="s">
        <v>149</v>
      </c>
      <c r="D154" s="6">
        <v>2000</v>
      </c>
      <c r="E154" s="6">
        <v>2000</v>
      </c>
      <c r="F154" s="6">
        <v>2000</v>
      </c>
      <c r="G154" s="9">
        <v>3000</v>
      </c>
    </row>
    <row r="155" spans="1:7" x14ac:dyDescent="0.25">
      <c r="A155" s="1"/>
      <c r="B155" s="1"/>
      <c r="C155" s="1" t="s">
        <v>150</v>
      </c>
      <c r="D155" s="6">
        <v>2000</v>
      </c>
      <c r="E155" s="6">
        <v>2000</v>
      </c>
      <c r="F155" s="6">
        <v>2000</v>
      </c>
      <c r="G155" s="9">
        <v>3000</v>
      </c>
    </row>
    <row r="156" spans="1:7" x14ac:dyDescent="0.25">
      <c r="A156" s="1"/>
      <c r="B156" s="1"/>
      <c r="C156" s="1" t="s">
        <v>151</v>
      </c>
      <c r="D156" s="6">
        <v>1600</v>
      </c>
      <c r="E156" s="6">
        <v>1600</v>
      </c>
      <c r="F156" s="6">
        <v>1600</v>
      </c>
      <c r="G156" s="7">
        <v>500</v>
      </c>
    </row>
    <row r="157" spans="1:7" ht="15.75" thickBot="1" x14ac:dyDescent="0.3">
      <c r="A157" s="1"/>
      <c r="B157" s="1"/>
      <c r="C157" s="1" t="s">
        <v>152</v>
      </c>
      <c r="D157" s="8"/>
      <c r="E157" s="8"/>
      <c r="F157" s="8"/>
      <c r="G157" s="7">
        <v>300</v>
      </c>
    </row>
    <row r="158" spans="1:7" x14ac:dyDescent="0.25">
      <c r="A158" s="1"/>
      <c r="B158" s="1" t="s">
        <v>153</v>
      </c>
      <c r="C158" s="1"/>
      <c r="D158" s="6">
        <f>ROUND(SUM(D152:D157),5)</f>
        <v>5600</v>
      </c>
      <c r="E158" s="6">
        <f>ROUND(SUM(E152:E157),5)</f>
        <v>5600</v>
      </c>
      <c r="F158" s="6">
        <f>ROUND(SUM(F152:F157),5)</f>
        <v>5600</v>
      </c>
      <c r="G158" s="9">
        <f>SUM(G153:G157)</f>
        <v>6800</v>
      </c>
    </row>
    <row r="159" spans="1:7" x14ac:dyDescent="0.25">
      <c r="A159" s="1"/>
      <c r="B159" s="1" t="s">
        <v>154</v>
      </c>
      <c r="C159" s="1"/>
      <c r="D159" s="6"/>
      <c r="E159" s="6"/>
      <c r="F159" s="6"/>
      <c r="G159" s="7"/>
    </row>
    <row r="160" spans="1:7" x14ac:dyDescent="0.25">
      <c r="A160" s="1"/>
      <c r="B160" s="1"/>
      <c r="C160" s="1" t="s">
        <v>155</v>
      </c>
      <c r="D160" s="6">
        <v>5000</v>
      </c>
      <c r="E160" s="6">
        <v>5000</v>
      </c>
      <c r="F160" s="6">
        <v>5000</v>
      </c>
      <c r="G160" s="9">
        <v>1000</v>
      </c>
    </row>
    <row r="161" spans="1:7" ht="15.75" thickBot="1" x14ac:dyDescent="0.3">
      <c r="A161" s="1"/>
      <c r="B161" s="1"/>
      <c r="C161" s="1" t="s">
        <v>156</v>
      </c>
      <c r="D161" s="8"/>
      <c r="E161" s="8"/>
      <c r="F161" s="8"/>
      <c r="G161" s="9">
        <v>16000</v>
      </c>
    </row>
    <row r="162" spans="1:7" x14ac:dyDescent="0.25">
      <c r="A162" s="1"/>
      <c r="B162" s="1" t="s">
        <v>157</v>
      </c>
      <c r="C162" s="1"/>
      <c r="D162" s="6">
        <f>ROUND(SUM(D159:D161),5)</f>
        <v>5000</v>
      </c>
      <c r="E162" s="6">
        <f>ROUND(SUM(E159:E161),5)</f>
        <v>5000</v>
      </c>
      <c r="F162" s="6">
        <f>ROUND(SUM(F159:F161),5)</f>
        <v>5000</v>
      </c>
      <c r="G162" s="9">
        <v>17000</v>
      </c>
    </row>
    <row r="163" spans="1:7" x14ac:dyDescent="0.25">
      <c r="A163" s="1"/>
      <c r="B163" s="1" t="s">
        <v>158</v>
      </c>
      <c r="C163" s="1"/>
      <c r="D163" s="6"/>
      <c r="E163" s="6"/>
      <c r="F163" s="6"/>
      <c r="G163" s="7"/>
    </row>
    <row r="164" spans="1:7" x14ac:dyDescent="0.25">
      <c r="A164" s="1"/>
      <c r="B164" s="1"/>
      <c r="C164" s="1" t="s">
        <v>159</v>
      </c>
      <c r="D164" s="6">
        <v>500</v>
      </c>
      <c r="E164" s="6">
        <v>500</v>
      </c>
      <c r="F164" s="6">
        <v>500</v>
      </c>
      <c r="G164" s="7">
        <v>500</v>
      </c>
    </row>
    <row r="165" spans="1:7" x14ac:dyDescent="0.25">
      <c r="A165" s="1"/>
      <c r="B165" s="1"/>
      <c r="C165" s="1" t="s">
        <v>160</v>
      </c>
      <c r="D165" s="6">
        <v>7000</v>
      </c>
      <c r="E165" s="6">
        <v>7000</v>
      </c>
      <c r="F165" s="6">
        <v>7000</v>
      </c>
      <c r="G165" s="9">
        <v>7000</v>
      </c>
    </row>
    <row r="166" spans="1:7" x14ac:dyDescent="0.25">
      <c r="A166" s="1"/>
      <c r="B166" s="1"/>
      <c r="C166" s="1" t="s">
        <v>161</v>
      </c>
      <c r="D166" s="6">
        <v>2500</v>
      </c>
      <c r="E166" s="6">
        <v>2500</v>
      </c>
      <c r="F166" s="6">
        <v>2500</v>
      </c>
      <c r="G166" s="9">
        <v>2000</v>
      </c>
    </row>
    <row r="167" spans="1:7" x14ac:dyDescent="0.25">
      <c r="A167" s="1"/>
      <c r="B167" s="1"/>
      <c r="C167" s="1" t="s">
        <v>162</v>
      </c>
      <c r="D167" s="6">
        <v>6500</v>
      </c>
      <c r="E167" s="6">
        <v>6500</v>
      </c>
      <c r="F167" s="6">
        <v>6500</v>
      </c>
      <c r="G167" s="9">
        <v>6500</v>
      </c>
    </row>
    <row r="168" spans="1:7" x14ac:dyDescent="0.25">
      <c r="A168" s="1"/>
      <c r="B168" s="1"/>
      <c r="C168" s="1" t="s">
        <v>163</v>
      </c>
      <c r="D168" s="6">
        <v>2600</v>
      </c>
      <c r="E168" s="6">
        <v>2600</v>
      </c>
      <c r="F168" s="6">
        <v>2600</v>
      </c>
      <c r="G168" s="9">
        <v>1200</v>
      </c>
    </row>
    <row r="169" spans="1:7" x14ac:dyDescent="0.25">
      <c r="A169" s="1"/>
      <c r="B169" s="1"/>
      <c r="C169" s="1" t="s">
        <v>164</v>
      </c>
      <c r="D169" s="6">
        <v>1000</v>
      </c>
      <c r="E169" s="6">
        <v>1000</v>
      </c>
      <c r="F169" s="6">
        <v>1000</v>
      </c>
      <c r="G169" s="9">
        <v>1000</v>
      </c>
    </row>
    <row r="170" spans="1:7" x14ac:dyDescent="0.25">
      <c r="A170" s="1"/>
      <c r="B170" s="1"/>
      <c r="C170" s="1" t="s">
        <v>165</v>
      </c>
      <c r="D170" s="6">
        <v>1500</v>
      </c>
      <c r="E170" s="6">
        <v>1500</v>
      </c>
      <c r="F170" s="6">
        <v>1500</v>
      </c>
      <c r="G170" s="9">
        <v>1200</v>
      </c>
    </row>
    <row r="171" spans="1:7" x14ac:dyDescent="0.25">
      <c r="A171" s="1"/>
      <c r="B171" s="1"/>
      <c r="C171" s="1" t="s">
        <v>166</v>
      </c>
      <c r="D171" s="6">
        <v>1200</v>
      </c>
      <c r="E171" s="6">
        <v>1200</v>
      </c>
      <c r="F171" s="6">
        <v>1200</v>
      </c>
      <c r="G171" s="9">
        <v>1000</v>
      </c>
    </row>
    <row r="172" spans="1:7" x14ac:dyDescent="0.25">
      <c r="A172" s="1"/>
      <c r="B172" s="1"/>
      <c r="C172" s="1" t="s">
        <v>167</v>
      </c>
      <c r="D172" s="6">
        <v>1500</v>
      </c>
      <c r="E172" s="6">
        <v>1500</v>
      </c>
      <c r="F172" s="6">
        <v>1500</v>
      </c>
      <c r="G172" s="9">
        <v>1000</v>
      </c>
    </row>
    <row r="173" spans="1:7" x14ac:dyDescent="0.25">
      <c r="A173" s="1"/>
      <c r="B173" s="1"/>
      <c r="C173" s="1" t="s">
        <v>168</v>
      </c>
      <c r="D173" s="6"/>
      <c r="E173" s="6"/>
      <c r="F173" s="6"/>
      <c r="G173" s="9">
        <v>1000</v>
      </c>
    </row>
    <row r="174" spans="1:7" ht="15.75" thickBot="1" x14ac:dyDescent="0.3">
      <c r="A174" s="1"/>
      <c r="B174" s="1"/>
      <c r="C174" s="1" t="s">
        <v>169</v>
      </c>
      <c r="D174" s="6">
        <v>3000</v>
      </c>
      <c r="E174" s="6">
        <v>3000</v>
      </c>
      <c r="F174" s="6">
        <v>3000</v>
      </c>
      <c r="G174" s="9">
        <v>3000</v>
      </c>
    </row>
    <row r="175" spans="1:7" ht="15.75" thickBot="1" x14ac:dyDescent="0.3">
      <c r="A175" s="1"/>
      <c r="B175" s="1" t="s">
        <v>170</v>
      </c>
      <c r="C175" s="1"/>
      <c r="D175" s="11">
        <f>ROUND(SUM(D163:D174),5)</f>
        <v>27300</v>
      </c>
      <c r="E175" s="11">
        <f>ROUND(SUM(E163:E174),5)</f>
        <v>27300</v>
      </c>
      <c r="F175" s="11">
        <f>ROUND(SUM(F163:F174),5)</f>
        <v>27300</v>
      </c>
      <c r="G175" s="9">
        <f>SUM(G164:G174)</f>
        <v>25400</v>
      </c>
    </row>
    <row r="176" spans="1:7" x14ac:dyDescent="0.25">
      <c r="A176" s="1" t="s">
        <v>171</v>
      </c>
      <c r="B176" s="1"/>
      <c r="C176" s="1"/>
      <c r="D176" s="6">
        <f>ROUND(D96+SUM(D104:D105)+D108+D116+D122+D136+D151+D158+D162+D175,5)</f>
        <v>270257</v>
      </c>
      <c r="E176" s="6">
        <f>ROUND(E96+SUM(E104:E105)+E108+E116+E122+E136+E151+E158+E162+E175,5)</f>
        <v>270257</v>
      </c>
      <c r="F176" s="6">
        <f>ROUND(F96+SUM(F104:F105)+F108+F116+F122+F136+F151+F158+F162+F175,5)</f>
        <v>270257</v>
      </c>
      <c r="G176" s="9">
        <f>SUM(G104,G108,G116,G122,G136,G151,G158,G162,G175)</f>
        <v>299755</v>
      </c>
    </row>
    <row r="177" spans="1:7" x14ac:dyDescent="0.25">
      <c r="A177" s="1" t="s">
        <v>172</v>
      </c>
      <c r="B177" s="1"/>
      <c r="C177" s="1"/>
      <c r="D177" s="6"/>
      <c r="E177" s="6"/>
      <c r="F177" s="6"/>
      <c r="G177" s="7"/>
    </row>
    <row r="178" spans="1:7" x14ac:dyDescent="0.25">
      <c r="A178" s="1"/>
      <c r="B178" s="1" t="s">
        <v>173</v>
      </c>
      <c r="C178" s="1"/>
      <c r="D178" s="6"/>
      <c r="E178" s="6"/>
      <c r="F178" s="6"/>
      <c r="G178" s="7"/>
    </row>
    <row r="179" spans="1:7" x14ac:dyDescent="0.25">
      <c r="A179" s="1"/>
      <c r="B179" s="1"/>
      <c r="C179" s="1" t="s">
        <v>174</v>
      </c>
      <c r="D179" s="6">
        <v>102000</v>
      </c>
      <c r="E179" s="6">
        <v>102000</v>
      </c>
      <c r="F179" s="6">
        <v>102000</v>
      </c>
      <c r="G179" s="9">
        <v>26624</v>
      </c>
    </row>
    <row r="180" spans="1:7" x14ac:dyDescent="0.25">
      <c r="A180" s="1"/>
      <c r="B180" s="1"/>
      <c r="C180" s="1" t="s">
        <v>175</v>
      </c>
      <c r="D180" s="6">
        <v>298124</v>
      </c>
      <c r="E180" s="6">
        <v>298124</v>
      </c>
      <c r="F180" s="6">
        <v>298124</v>
      </c>
      <c r="G180" s="9">
        <v>360722</v>
      </c>
    </row>
    <row r="181" spans="1:7" x14ac:dyDescent="0.25">
      <c r="A181" s="1"/>
      <c r="B181" s="1"/>
      <c r="C181" s="1" t="s">
        <v>176</v>
      </c>
      <c r="D181" s="6">
        <v>15000</v>
      </c>
      <c r="E181" s="6">
        <v>15000</v>
      </c>
      <c r="F181" s="6">
        <v>15000</v>
      </c>
      <c r="G181" s="9">
        <v>15000</v>
      </c>
    </row>
    <row r="182" spans="1:7" x14ac:dyDescent="0.25">
      <c r="A182" s="1"/>
      <c r="B182" s="1"/>
      <c r="C182" s="1" t="s">
        <v>177</v>
      </c>
      <c r="D182" s="6">
        <v>25000</v>
      </c>
      <c r="E182" s="6">
        <v>25000</v>
      </c>
      <c r="F182" s="6">
        <v>25000</v>
      </c>
      <c r="G182" s="9">
        <v>20000</v>
      </c>
    </row>
    <row r="183" spans="1:7" x14ac:dyDescent="0.25">
      <c r="A183" s="1"/>
      <c r="B183" s="1"/>
      <c r="C183" s="1" t="s">
        <v>178</v>
      </c>
      <c r="D183" s="6">
        <v>19800</v>
      </c>
      <c r="E183" s="6">
        <v>19800</v>
      </c>
      <c r="F183" s="6">
        <v>19800</v>
      </c>
      <c r="G183" s="9">
        <v>15000</v>
      </c>
    </row>
    <row r="184" spans="1:7" x14ac:dyDescent="0.25">
      <c r="A184" s="1"/>
      <c r="B184" s="1"/>
      <c r="C184" s="1" t="s">
        <v>179</v>
      </c>
      <c r="D184" s="6">
        <v>106790</v>
      </c>
      <c r="E184" s="6">
        <v>106790</v>
      </c>
      <c r="F184" s="6">
        <v>106790</v>
      </c>
      <c r="G184" s="9">
        <v>107000</v>
      </c>
    </row>
    <row r="185" spans="1:7" x14ac:dyDescent="0.25">
      <c r="A185" s="1"/>
      <c r="B185" s="1"/>
      <c r="C185" s="1" t="s">
        <v>180</v>
      </c>
      <c r="D185" s="6">
        <v>0</v>
      </c>
      <c r="E185" s="6">
        <v>0</v>
      </c>
      <c r="F185" s="6">
        <v>0</v>
      </c>
      <c r="G185" s="7">
        <v>0</v>
      </c>
    </row>
    <row r="186" spans="1:7" x14ac:dyDescent="0.25">
      <c r="A186" s="1"/>
      <c r="B186" s="1"/>
      <c r="C186" s="1" t="s">
        <v>181</v>
      </c>
      <c r="D186" s="6">
        <v>20000</v>
      </c>
      <c r="E186" s="6">
        <v>20000</v>
      </c>
      <c r="F186" s="6">
        <v>20000</v>
      </c>
      <c r="G186" s="9">
        <v>25000</v>
      </c>
    </row>
    <row r="187" spans="1:7" x14ac:dyDescent="0.25">
      <c r="A187" s="1"/>
      <c r="B187" s="1"/>
      <c r="C187" s="1" t="s">
        <v>182</v>
      </c>
      <c r="D187" s="6">
        <v>5400</v>
      </c>
      <c r="E187" s="6">
        <v>5400</v>
      </c>
      <c r="F187" s="6">
        <v>5400</v>
      </c>
      <c r="G187" s="9">
        <v>5100</v>
      </c>
    </row>
    <row r="188" spans="1:7" x14ac:dyDescent="0.25">
      <c r="A188" s="1"/>
      <c r="B188" s="1"/>
      <c r="C188" s="1" t="s">
        <v>183</v>
      </c>
      <c r="D188" s="6">
        <v>2077</v>
      </c>
      <c r="E188" s="6">
        <v>2077</v>
      </c>
      <c r="F188" s="6">
        <v>2077</v>
      </c>
      <c r="G188" s="9">
        <v>36000</v>
      </c>
    </row>
    <row r="189" spans="1:7" x14ac:dyDescent="0.25">
      <c r="A189" s="1"/>
      <c r="B189" s="1"/>
      <c r="C189" s="1" t="s">
        <v>184</v>
      </c>
      <c r="D189" s="6">
        <v>8500</v>
      </c>
      <c r="E189" s="6">
        <v>8500</v>
      </c>
      <c r="F189" s="6">
        <v>8500</v>
      </c>
      <c r="G189" s="9">
        <v>8000</v>
      </c>
    </row>
    <row r="190" spans="1:7" x14ac:dyDescent="0.25">
      <c r="A190" s="1"/>
      <c r="B190" s="1"/>
      <c r="C190" s="1" t="s">
        <v>185</v>
      </c>
      <c r="D190" s="6"/>
      <c r="E190" s="6"/>
      <c r="F190" s="6"/>
      <c r="G190" s="7">
        <v>0</v>
      </c>
    </row>
    <row r="191" spans="1:7" x14ac:dyDescent="0.25">
      <c r="A191" s="1"/>
      <c r="B191" s="1"/>
      <c r="C191" s="1" t="s">
        <v>186</v>
      </c>
      <c r="D191" s="6">
        <v>66000</v>
      </c>
      <c r="E191" s="6">
        <v>66000</v>
      </c>
      <c r="F191" s="6">
        <v>66000</v>
      </c>
      <c r="G191" s="9">
        <v>51230</v>
      </c>
    </row>
    <row r="192" spans="1:7" x14ac:dyDescent="0.25">
      <c r="A192" s="1"/>
      <c r="B192" s="1"/>
      <c r="C192" s="1" t="s">
        <v>187</v>
      </c>
      <c r="D192" s="6">
        <v>0</v>
      </c>
      <c r="E192" s="6">
        <v>0</v>
      </c>
      <c r="F192" s="6">
        <v>0</v>
      </c>
      <c r="G192" s="9">
        <v>30000</v>
      </c>
    </row>
    <row r="193" spans="1:7" x14ac:dyDescent="0.25">
      <c r="A193" s="1"/>
      <c r="B193" s="1"/>
      <c r="C193" s="1" t="s">
        <v>188</v>
      </c>
      <c r="D193" s="6">
        <v>3258</v>
      </c>
      <c r="E193" s="6">
        <v>3258</v>
      </c>
      <c r="F193" s="6">
        <v>3258</v>
      </c>
      <c r="G193" s="7">
        <v>720</v>
      </c>
    </row>
    <row r="194" spans="1:7" x14ac:dyDescent="0.25">
      <c r="A194" s="1"/>
      <c r="B194" s="1"/>
      <c r="C194" s="1" t="s">
        <v>189</v>
      </c>
      <c r="D194" s="6">
        <v>3258</v>
      </c>
      <c r="E194" s="6">
        <v>3258</v>
      </c>
      <c r="F194" s="6">
        <v>3258</v>
      </c>
      <c r="G194" s="9">
        <v>1800</v>
      </c>
    </row>
    <row r="195" spans="1:7" x14ac:dyDescent="0.25">
      <c r="A195" s="1"/>
      <c r="B195" s="1"/>
      <c r="C195" s="1" t="s">
        <v>190</v>
      </c>
      <c r="D195" s="6">
        <v>700</v>
      </c>
      <c r="E195" s="6">
        <v>700</v>
      </c>
      <c r="F195" s="6">
        <v>700</v>
      </c>
      <c r="G195" s="7">
        <v>350</v>
      </c>
    </row>
    <row r="196" spans="1:7" x14ac:dyDescent="0.25">
      <c r="A196" s="1"/>
      <c r="B196" s="1"/>
      <c r="C196" s="1" t="s">
        <v>191</v>
      </c>
      <c r="D196" s="6">
        <v>1000</v>
      </c>
      <c r="E196" s="6">
        <v>1000</v>
      </c>
      <c r="F196" s="6">
        <v>1000</v>
      </c>
      <c r="G196" s="9">
        <v>1000</v>
      </c>
    </row>
    <row r="197" spans="1:7" x14ac:dyDescent="0.25">
      <c r="A197" s="1"/>
      <c r="B197" s="1"/>
      <c r="C197" s="1" t="s">
        <v>192</v>
      </c>
      <c r="D197" s="6">
        <v>500</v>
      </c>
      <c r="E197" s="6">
        <v>500</v>
      </c>
      <c r="F197" s="6">
        <v>500</v>
      </c>
      <c r="G197" s="7">
        <v>500</v>
      </c>
    </row>
    <row r="198" spans="1:7" x14ac:dyDescent="0.25">
      <c r="A198" s="1"/>
      <c r="B198" s="1"/>
      <c r="C198" s="1" t="s">
        <v>193</v>
      </c>
      <c r="D198" s="6">
        <v>0</v>
      </c>
      <c r="E198" s="6">
        <v>0</v>
      </c>
      <c r="F198" s="6">
        <v>0</v>
      </c>
      <c r="G198" s="7">
        <v>250</v>
      </c>
    </row>
    <row r="199" spans="1:7" x14ac:dyDescent="0.25">
      <c r="A199" s="1"/>
      <c r="B199" s="1"/>
      <c r="C199" s="1" t="s">
        <v>194</v>
      </c>
      <c r="D199" s="6">
        <v>4000</v>
      </c>
      <c r="E199" s="6">
        <v>4000</v>
      </c>
      <c r="F199" s="6">
        <v>4000</v>
      </c>
      <c r="G199" s="9">
        <v>2500</v>
      </c>
    </row>
    <row r="200" spans="1:7" x14ac:dyDescent="0.25">
      <c r="A200" s="1"/>
      <c r="B200" s="1"/>
      <c r="C200" s="1" t="s">
        <v>195</v>
      </c>
      <c r="D200" s="6">
        <v>200</v>
      </c>
      <c r="E200" s="6">
        <v>200</v>
      </c>
      <c r="F200" s="6">
        <v>200</v>
      </c>
      <c r="G200" s="7">
        <v>150</v>
      </c>
    </row>
    <row r="201" spans="1:7" x14ac:dyDescent="0.25">
      <c r="A201" s="1"/>
      <c r="B201" s="1"/>
      <c r="C201" s="1" t="s">
        <v>196</v>
      </c>
      <c r="D201" s="6">
        <v>20000</v>
      </c>
      <c r="E201" s="6">
        <v>20000</v>
      </c>
      <c r="F201" s="6">
        <v>20000</v>
      </c>
      <c r="G201" s="9">
        <v>17000</v>
      </c>
    </row>
    <row r="202" spans="1:7" x14ac:dyDescent="0.25">
      <c r="A202" s="1"/>
      <c r="B202" s="1"/>
      <c r="C202" s="1" t="s">
        <v>197</v>
      </c>
      <c r="D202" s="6">
        <v>6526</v>
      </c>
      <c r="E202" s="6">
        <v>6526</v>
      </c>
      <c r="F202" s="6">
        <v>6526</v>
      </c>
      <c r="G202" s="9">
        <v>10000</v>
      </c>
    </row>
    <row r="203" spans="1:7" x14ac:dyDescent="0.25">
      <c r="A203" s="1"/>
      <c r="B203" s="1"/>
      <c r="C203" s="1" t="s">
        <v>198</v>
      </c>
      <c r="D203" s="6">
        <v>500</v>
      </c>
      <c r="E203" s="6">
        <v>500</v>
      </c>
      <c r="F203" s="6">
        <v>500</v>
      </c>
      <c r="G203" s="9">
        <v>0</v>
      </c>
    </row>
    <row r="204" spans="1:7" x14ac:dyDescent="0.25">
      <c r="A204" s="1"/>
      <c r="B204" s="1"/>
      <c r="C204" s="1" t="s">
        <v>199</v>
      </c>
      <c r="D204" s="6">
        <v>1818</v>
      </c>
      <c r="E204" s="6">
        <v>1818</v>
      </c>
      <c r="F204" s="6">
        <v>1818</v>
      </c>
      <c r="G204" s="9">
        <v>2000</v>
      </c>
    </row>
    <row r="205" spans="1:7" x14ac:dyDescent="0.25">
      <c r="A205" s="1"/>
      <c r="B205" s="1"/>
      <c r="C205" s="1" t="s">
        <v>200</v>
      </c>
      <c r="D205" s="6">
        <v>0</v>
      </c>
      <c r="E205" s="6">
        <v>0</v>
      </c>
      <c r="F205" s="6">
        <v>0</v>
      </c>
      <c r="G205" s="7">
        <v>0</v>
      </c>
    </row>
    <row r="206" spans="1:7" x14ac:dyDescent="0.25">
      <c r="A206" s="1"/>
      <c r="B206" s="1"/>
      <c r="C206" s="1" t="s">
        <v>201</v>
      </c>
      <c r="D206" s="6">
        <v>0</v>
      </c>
      <c r="E206" s="6">
        <v>0</v>
      </c>
      <c r="F206" s="6">
        <v>0</v>
      </c>
      <c r="G206" s="9">
        <v>4000</v>
      </c>
    </row>
    <row r="207" spans="1:7" x14ac:dyDescent="0.25">
      <c r="A207" s="1"/>
      <c r="B207" s="1"/>
      <c r="C207" s="1" t="s">
        <v>202</v>
      </c>
      <c r="D207" s="6">
        <v>1500</v>
      </c>
      <c r="E207" s="6">
        <v>1500</v>
      </c>
      <c r="F207" s="6">
        <v>1500</v>
      </c>
      <c r="G207" s="9">
        <v>3000</v>
      </c>
    </row>
    <row r="208" spans="1:7" x14ac:dyDescent="0.25">
      <c r="A208" s="1"/>
      <c r="B208" s="1"/>
      <c r="C208" s="1" t="s">
        <v>203</v>
      </c>
      <c r="D208" s="6"/>
      <c r="E208" s="6"/>
      <c r="F208" s="6"/>
      <c r="G208" s="7">
        <v>0</v>
      </c>
    </row>
    <row r="209" spans="1:7" x14ac:dyDescent="0.25">
      <c r="A209" s="1"/>
      <c r="B209" s="1"/>
      <c r="C209" s="1" t="s">
        <v>204</v>
      </c>
      <c r="D209" s="6">
        <v>1000</v>
      </c>
      <c r="E209" s="6">
        <v>1000</v>
      </c>
      <c r="F209" s="6">
        <v>1000</v>
      </c>
      <c r="G209" s="7">
        <v>500</v>
      </c>
    </row>
    <row r="210" spans="1:7" x14ac:dyDescent="0.25">
      <c r="A210" s="1"/>
      <c r="B210" s="1"/>
      <c r="C210" s="1" t="s">
        <v>205</v>
      </c>
      <c r="D210" s="6">
        <v>2000</v>
      </c>
      <c r="E210" s="6">
        <v>2000</v>
      </c>
      <c r="F210" s="6">
        <v>2000</v>
      </c>
      <c r="G210" s="9">
        <v>3500</v>
      </c>
    </row>
    <row r="211" spans="1:7" x14ac:dyDescent="0.25">
      <c r="A211" s="1"/>
      <c r="B211" s="1"/>
      <c r="C211" s="1" t="s">
        <v>206</v>
      </c>
      <c r="D211" s="6">
        <v>0</v>
      </c>
      <c r="E211" s="6">
        <v>0</v>
      </c>
      <c r="F211" s="6">
        <v>0</v>
      </c>
      <c r="G211" s="7">
        <v>250</v>
      </c>
    </row>
    <row r="212" spans="1:7" x14ac:dyDescent="0.25">
      <c r="A212" s="1"/>
      <c r="B212" s="1"/>
      <c r="C212" s="1" t="s">
        <v>207</v>
      </c>
      <c r="D212" s="6">
        <v>8000</v>
      </c>
      <c r="E212" s="6">
        <v>8000</v>
      </c>
      <c r="F212" s="6">
        <v>8000</v>
      </c>
      <c r="G212" s="9">
        <v>7000</v>
      </c>
    </row>
    <row r="213" spans="1:7" x14ac:dyDescent="0.25">
      <c r="A213" s="1"/>
      <c r="B213" s="1"/>
      <c r="C213" s="1" t="s">
        <v>208</v>
      </c>
      <c r="D213" s="6">
        <v>750</v>
      </c>
      <c r="E213" s="6">
        <v>750</v>
      </c>
      <c r="F213" s="6">
        <v>750</v>
      </c>
      <c r="G213" s="7">
        <v>750</v>
      </c>
    </row>
    <row r="214" spans="1:7" x14ac:dyDescent="0.25">
      <c r="A214" s="1"/>
      <c r="B214" s="1"/>
      <c r="C214" s="1" t="s">
        <v>209</v>
      </c>
      <c r="D214" s="6"/>
      <c r="E214" s="6"/>
      <c r="F214" s="6"/>
      <c r="G214" s="7">
        <v>200</v>
      </c>
    </row>
    <row r="215" spans="1:7" x14ac:dyDescent="0.25">
      <c r="A215" s="1"/>
      <c r="B215" s="1"/>
      <c r="C215" s="1" t="s">
        <v>210</v>
      </c>
      <c r="D215" s="6">
        <v>500</v>
      </c>
      <c r="E215" s="6">
        <v>500</v>
      </c>
      <c r="F215" s="6">
        <v>500</v>
      </c>
      <c r="G215" s="7">
        <v>0</v>
      </c>
    </row>
    <row r="216" spans="1:7" x14ac:dyDescent="0.25">
      <c r="A216" s="1"/>
      <c r="B216" s="1"/>
      <c r="C216" s="1" t="s">
        <v>211</v>
      </c>
      <c r="D216" s="6">
        <v>4500</v>
      </c>
      <c r="E216" s="6">
        <v>4500</v>
      </c>
      <c r="F216" s="6">
        <v>4500</v>
      </c>
      <c r="G216" s="7">
        <v>0</v>
      </c>
    </row>
    <row r="217" spans="1:7" x14ac:dyDescent="0.25">
      <c r="A217" s="1"/>
      <c r="B217" s="1"/>
      <c r="C217" s="1" t="s">
        <v>212</v>
      </c>
      <c r="D217" s="6">
        <v>6300</v>
      </c>
      <c r="E217" s="6">
        <v>6300</v>
      </c>
      <c r="F217" s="6">
        <v>6300</v>
      </c>
      <c r="G217" s="9">
        <v>12500</v>
      </c>
    </row>
    <row r="218" spans="1:7" x14ac:dyDescent="0.25">
      <c r="A218" s="1"/>
      <c r="B218" s="1"/>
      <c r="C218" s="1" t="s">
        <v>213</v>
      </c>
      <c r="D218" s="6">
        <v>2000</v>
      </c>
      <c r="E218" s="6">
        <v>2000</v>
      </c>
      <c r="F218" s="6">
        <v>2000</v>
      </c>
      <c r="G218" s="9">
        <v>2400</v>
      </c>
    </row>
    <row r="219" spans="1:7" x14ac:dyDescent="0.25">
      <c r="A219" s="1"/>
      <c r="B219" s="1"/>
      <c r="C219" s="1" t="s">
        <v>214</v>
      </c>
      <c r="D219" s="6">
        <v>0</v>
      </c>
      <c r="E219" s="6">
        <v>0</v>
      </c>
      <c r="F219" s="6">
        <v>0</v>
      </c>
      <c r="G219" s="7">
        <v>0</v>
      </c>
    </row>
    <row r="220" spans="1:7" x14ac:dyDescent="0.25">
      <c r="A220" s="1"/>
      <c r="B220" s="1"/>
      <c r="C220" s="1" t="s">
        <v>215</v>
      </c>
      <c r="D220" s="6">
        <v>750</v>
      </c>
      <c r="E220" s="6">
        <v>750</v>
      </c>
      <c r="F220" s="6">
        <v>750</v>
      </c>
      <c r="G220" s="7">
        <v>100</v>
      </c>
    </row>
    <row r="221" spans="1:7" x14ac:dyDescent="0.25">
      <c r="A221" s="1"/>
      <c r="B221" s="1"/>
      <c r="C221" s="1" t="s">
        <v>216</v>
      </c>
      <c r="D221" s="6">
        <v>5000</v>
      </c>
      <c r="E221" s="6">
        <v>5000</v>
      </c>
      <c r="F221" s="6">
        <v>5000</v>
      </c>
      <c r="G221" s="9">
        <v>4000</v>
      </c>
    </row>
    <row r="222" spans="1:7" ht="15.75" thickBot="1" x14ac:dyDescent="0.3">
      <c r="A222" s="1"/>
      <c r="B222" s="1"/>
      <c r="C222" s="1" t="s">
        <v>217</v>
      </c>
      <c r="D222" s="8">
        <v>10000</v>
      </c>
      <c r="E222" s="8">
        <v>10000</v>
      </c>
      <c r="F222" s="8">
        <v>10000</v>
      </c>
      <c r="G222" s="9">
        <v>25000</v>
      </c>
    </row>
    <row r="223" spans="1:7" x14ac:dyDescent="0.25">
      <c r="A223" s="1"/>
      <c r="B223" s="1" t="s">
        <v>218</v>
      </c>
      <c r="C223" s="1"/>
      <c r="D223" s="6">
        <f>ROUND(SUM(D178:D222),5)</f>
        <v>752751</v>
      </c>
      <c r="E223" s="6">
        <f>ROUND(SUM(E178:E222),5)</f>
        <v>752751</v>
      </c>
      <c r="F223" s="6">
        <f>ROUND(SUM(F178:F222),5)</f>
        <v>752751</v>
      </c>
      <c r="G223" s="9">
        <f>SUM(G179:G222)</f>
        <v>799146</v>
      </c>
    </row>
    <row r="224" spans="1:7" x14ac:dyDescent="0.25">
      <c r="A224" s="1"/>
      <c r="B224" s="1" t="s">
        <v>219</v>
      </c>
      <c r="C224" s="1"/>
      <c r="D224" s="6"/>
      <c r="E224" s="6"/>
      <c r="F224" s="6"/>
      <c r="G224" s="7"/>
    </row>
    <row r="225" spans="1:7" x14ac:dyDescent="0.25">
      <c r="A225" s="1"/>
      <c r="B225" s="1"/>
      <c r="C225" s="1" t="s">
        <v>220</v>
      </c>
      <c r="D225" s="6">
        <v>11000</v>
      </c>
      <c r="E225" s="6">
        <v>11000</v>
      </c>
      <c r="F225" s="6">
        <v>11000</v>
      </c>
      <c r="G225" s="9">
        <v>13000</v>
      </c>
    </row>
    <row r="226" spans="1:7" x14ac:dyDescent="0.25">
      <c r="A226" s="1"/>
      <c r="B226" s="1"/>
      <c r="C226" s="1" t="s">
        <v>221</v>
      </c>
      <c r="D226" s="6">
        <v>5000</v>
      </c>
      <c r="E226" s="6">
        <v>5000</v>
      </c>
      <c r="F226" s="6">
        <v>5000</v>
      </c>
      <c r="G226" s="9">
        <v>5000</v>
      </c>
    </row>
    <row r="227" spans="1:7" x14ac:dyDescent="0.25">
      <c r="A227" s="1"/>
      <c r="B227" s="1"/>
      <c r="C227" s="1" t="s">
        <v>222</v>
      </c>
      <c r="D227" s="6">
        <v>15000</v>
      </c>
      <c r="E227" s="6">
        <v>15000</v>
      </c>
      <c r="F227" s="6">
        <v>15000</v>
      </c>
      <c r="G227" s="9">
        <v>15000</v>
      </c>
    </row>
    <row r="228" spans="1:7" x14ac:dyDescent="0.25">
      <c r="A228" s="1"/>
      <c r="B228" s="1"/>
      <c r="C228" s="1" t="s">
        <v>223</v>
      </c>
      <c r="D228" s="6">
        <v>30000</v>
      </c>
      <c r="E228" s="6">
        <v>30000</v>
      </c>
      <c r="F228" s="6">
        <v>30000</v>
      </c>
      <c r="G228" s="9">
        <v>30000</v>
      </c>
    </row>
    <row r="229" spans="1:7" ht="15.75" thickBot="1" x14ac:dyDescent="0.3">
      <c r="A229" s="1"/>
      <c r="B229" s="1"/>
      <c r="C229" s="1" t="s">
        <v>224</v>
      </c>
      <c r="D229" s="8">
        <v>24000</v>
      </c>
      <c r="E229" s="8">
        <v>24000</v>
      </c>
      <c r="F229" s="8">
        <v>24000</v>
      </c>
      <c r="G229" s="9">
        <v>24000</v>
      </c>
    </row>
    <row r="230" spans="1:7" x14ac:dyDescent="0.25">
      <c r="A230" s="1"/>
      <c r="B230" s="1" t="s">
        <v>225</v>
      </c>
      <c r="C230" s="1"/>
      <c r="D230" s="6">
        <f>ROUND(SUM(D224:D229),5)</f>
        <v>85000</v>
      </c>
      <c r="E230" s="6">
        <f>ROUND(SUM(E224:E229),5)</f>
        <v>85000</v>
      </c>
      <c r="F230" s="6">
        <f>ROUND(SUM(F224:F229),5)</f>
        <v>85000</v>
      </c>
      <c r="G230" s="9">
        <f>SUM(G225:G229)</f>
        <v>87000</v>
      </c>
    </row>
    <row r="231" spans="1:7" x14ac:dyDescent="0.25">
      <c r="A231" s="1"/>
      <c r="B231" s="1" t="s">
        <v>226</v>
      </c>
      <c r="C231" s="1"/>
      <c r="D231" s="6"/>
      <c r="E231" s="6"/>
      <c r="F231" s="6"/>
      <c r="G231" s="7"/>
    </row>
    <row r="232" spans="1:7" x14ac:dyDescent="0.25">
      <c r="A232" s="1"/>
      <c r="B232" s="1"/>
      <c r="C232" s="1" t="s">
        <v>227</v>
      </c>
      <c r="D232" s="6">
        <v>300</v>
      </c>
      <c r="E232" s="6">
        <v>300</v>
      </c>
      <c r="F232" s="6">
        <v>300</v>
      </c>
      <c r="G232" s="9">
        <v>300</v>
      </c>
    </row>
    <row r="233" spans="1:7" x14ac:dyDescent="0.25">
      <c r="A233" s="1"/>
      <c r="B233" s="1"/>
      <c r="C233" s="1" t="s">
        <v>228</v>
      </c>
      <c r="D233" s="6">
        <v>1000</v>
      </c>
      <c r="E233" s="6">
        <v>1000</v>
      </c>
      <c r="F233" s="6">
        <v>1000</v>
      </c>
      <c r="G233" s="9">
        <v>1000</v>
      </c>
    </row>
    <row r="234" spans="1:7" x14ac:dyDescent="0.25">
      <c r="A234" s="1"/>
      <c r="B234" s="1"/>
      <c r="C234" s="1" t="s">
        <v>229</v>
      </c>
      <c r="D234" s="6">
        <v>5000</v>
      </c>
      <c r="E234" s="6">
        <v>5000</v>
      </c>
      <c r="F234" s="6">
        <v>5000</v>
      </c>
      <c r="G234" s="9">
        <v>6000</v>
      </c>
    </row>
    <row r="235" spans="1:7" x14ac:dyDescent="0.25">
      <c r="A235" s="1"/>
      <c r="B235" s="1"/>
      <c r="C235" s="1" t="s">
        <v>230</v>
      </c>
      <c r="D235" s="6">
        <v>323</v>
      </c>
      <c r="E235" s="6">
        <v>323</v>
      </c>
      <c r="F235" s="6">
        <v>323</v>
      </c>
      <c r="G235" s="7">
        <v>300</v>
      </c>
    </row>
    <row r="236" spans="1:7" x14ac:dyDescent="0.25">
      <c r="A236" s="1"/>
      <c r="B236" s="1"/>
      <c r="C236" s="1" t="s">
        <v>231</v>
      </c>
      <c r="D236" s="6">
        <v>50</v>
      </c>
      <c r="E236" s="6">
        <v>50</v>
      </c>
      <c r="F236" s="6">
        <v>50</v>
      </c>
      <c r="G236" s="7">
        <v>50</v>
      </c>
    </row>
    <row r="237" spans="1:7" x14ac:dyDescent="0.25">
      <c r="A237" s="1"/>
      <c r="B237" s="1"/>
      <c r="C237" s="1" t="s">
        <v>232</v>
      </c>
      <c r="D237" s="6">
        <v>0</v>
      </c>
      <c r="E237" s="6">
        <v>0</v>
      </c>
      <c r="F237" s="6">
        <v>0</v>
      </c>
      <c r="G237" s="7">
        <v>0</v>
      </c>
    </row>
    <row r="238" spans="1:7" x14ac:dyDescent="0.25">
      <c r="A238" s="1"/>
      <c r="B238" s="1"/>
      <c r="C238" s="1" t="s">
        <v>233</v>
      </c>
      <c r="D238" s="6">
        <v>500</v>
      </c>
      <c r="E238" s="6">
        <v>500</v>
      </c>
      <c r="F238" s="6">
        <v>500</v>
      </c>
      <c r="G238" s="7">
        <v>0</v>
      </c>
    </row>
    <row r="239" spans="1:7" x14ac:dyDescent="0.25">
      <c r="A239" s="1"/>
      <c r="B239" s="1"/>
      <c r="C239" s="1" t="s">
        <v>234</v>
      </c>
      <c r="D239" s="6">
        <v>300</v>
      </c>
      <c r="E239" s="6">
        <v>300</v>
      </c>
      <c r="F239" s="6">
        <v>300</v>
      </c>
      <c r="G239" s="7">
        <v>500</v>
      </c>
    </row>
    <row r="240" spans="1:7" x14ac:dyDescent="0.25">
      <c r="A240" s="1"/>
      <c r="B240" s="1"/>
      <c r="C240" s="1" t="s">
        <v>235</v>
      </c>
      <c r="D240" s="6">
        <v>0</v>
      </c>
      <c r="E240" s="6">
        <v>0</v>
      </c>
      <c r="F240" s="6">
        <v>0</v>
      </c>
      <c r="G240" s="7">
        <v>420</v>
      </c>
    </row>
    <row r="241" spans="1:7" x14ac:dyDescent="0.25">
      <c r="A241" s="1"/>
      <c r="B241" s="1"/>
      <c r="C241" s="1" t="s">
        <v>236</v>
      </c>
      <c r="D241" s="6">
        <v>0</v>
      </c>
      <c r="E241" s="6">
        <v>0</v>
      </c>
      <c r="F241" s="6">
        <v>0</v>
      </c>
      <c r="G241" s="7">
        <v>0</v>
      </c>
    </row>
    <row r="242" spans="1:7" x14ac:dyDescent="0.25">
      <c r="A242" s="1"/>
      <c r="B242" s="1"/>
      <c r="C242" s="1" t="s">
        <v>237</v>
      </c>
      <c r="D242" s="6">
        <v>200</v>
      </c>
      <c r="E242" s="6">
        <v>200</v>
      </c>
      <c r="F242" s="6">
        <v>200</v>
      </c>
      <c r="G242" s="7">
        <v>0</v>
      </c>
    </row>
    <row r="243" spans="1:7" x14ac:dyDescent="0.25">
      <c r="A243" s="1"/>
      <c r="B243" s="1"/>
      <c r="C243" s="1" t="s">
        <v>238</v>
      </c>
      <c r="D243" s="6">
        <v>0</v>
      </c>
      <c r="E243" s="6">
        <v>0</v>
      </c>
      <c r="F243" s="6">
        <v>0</v>
      </c>
      <c r="G243" s="7">
        <v>0</v>
      </c>
    </row>
    <row r="244" spans="1:7" x14ac:dyDescent="0.25">
      <c r="A244" s="1"/>
      <c r="B244" s="1"/>
      <c r="C244" s="1" t="s">
        <v>239</v>
      </c>
      <c r="D244" s="6">
        <v>0</v>
      </c>
      <c r="E244" s="6">
        <v>0</v>
      </c>
      <c r="F244" s="6">
        <v>0</v>
      </c>
      <c r="G244" s="7">
        <v>0</v>
      </c>
    </row>
    <row r="245" spans="1:7" x14ac:dyDescent="0.25">
      <c r="A245" s="1"/>
      <c r="B245" s="1"/>
      <c r="C245" s="1" t="s">
        <v>240</v>
      </c>
      <c r="D245" s="6">
        <v>500</v>
      </c>
      <c r="E245" s="6">
        <v>500</v>
      </c>
      <c r="F245" s="6">
        <v>500</v>
      </c>
      <c r="G245" s="7">
        <v>500</v>
      </c>
    </row>
    <row r="246" spans="1:7" ht="15.75" thickBot="1" x14ac:dyDescent="0.3">
      <c r="A246" s="1"/>
      <c r="B246" s="1"/>
      <c r="C246" s="1" t="s">
        <v>241</v>
      </c>
      <c r="D246" s="6"/>
      <c r="E246" s="6"/>
      <c r="F246" s="6"/>
      <c r="G246" s="7">
        <v>0</v>
      </c>
    </row>
    <row r="247" spans="1:7" ht="15.75" thickBot="1" x14ac:dyDescent="0.3">
      <c r="A247" s="1"/>
      <c r="B247" s="1" t="s">
        <v>242</v>
      </c>
      <c r="C247" s="1"/>
      <c r="D247" s="11">
        <f>ROUND(SUM(D231:D246),5)</f>
        <v>8173</v>
      </c>
      <c r="E247" s="11">
        <f>ROUND(SUM(E231:E246),5)</f>
        <v>8173</v>
      </c>
      <c r="F247" s="11">
        <f>ROUND(SUM(F231:F246),5)</f>
        <v>8173</v>
      </c>
      <c r="G247" s="9">
        <f>SUM(G232:G246)</f>
        <v>9070</v>
      </c>
    </row>
    <row r="248" spans="1:7" x14ac:dyDescent="0.25">
      <c r="A248" s="1" t="s">
        <v>243</v>
      </c>
      <c r="B248" s="1"/>
      <c r="C248" s="1"/>
      <c r="D248" s="6">
        <f>ROUND(D177+D223+D230+D247,5)</f>
        <v>845924</v>
      </c>
      <c r="E248" s="6">
        <f>ROUND(E177+E223+E230+E247,5)</f>
        <v>845924</v>
      </c>
      <c r="F248" s="6">
        <f>ROUND(F177+F223+F230+F247,5)</f>
        <v>845924</v>
      </c>
      <c r="G248" s="9">
        <f>SUM(G223,G230,G247)</f>
        <v>895216</v>
      </c>
    </row>
    <row r="249" spans="1:7" x14ac:dyDescent="0.25">
      <c r="A249" s="1" t="s">
        <v>244</v>
      </c>
      <c r="B249" s="1"/>
      <c r="C249" s="1"/>
      <c r="D249" s="6"/>
      <c r="E249" s="6"/>
      <c r="F249" s="6"/>
      <c r="G249" s="7"/>
    </row>
    <row r="250" spans="1:7" x14ac:dyDescent="0.25">
      <c r="A250" s="1"/>
      <c r="B250" s="1" t="s">
        <v>245</v>
      </c>
      <c r="C250" s="1"/>
      <c r="D250" s="6"/>
      <c r="E250" s="6"/>
      <c r="F250" s="6"/>
      <c r="G250" s="7"/>
    </row>
    <row r="251" spans="1:7" ht="15.75" thickBot="1" x14ac:dyDescent="0.3">
      <c r="A251" s="1"/>
      <c r="B251" s="1"/>
      <c r="C251" s="1" t="s">
        <v>246</v>
      </c>
      <c r="D251" s="6">
        <v>10000</v>
      </c>
      <c r="E251" s="6">
        <v>10000</v>
      </c>
      <c r="F251" s="6">
        <v>10000</v>
      </c>
      <c r="G251" s="9">
        <v>8500</v>
      </c>
    </row>
    <row r="252" spans="1:7" ht="15.75" thickBot="1" x14ac:dyDescent="0.3">
      <c r="A252" s="1"/>
      <c r="B252" s="1" t="s">
        <v>247</v>
      </c>
      <c r="C252" s="1"/>
      <c r="D252" s="11">
        <f>ROUND(SUM(D250:D251),5)</f>
        <v>10000</v>
      </c>
      <c r="E252" s="11">
        <f>ROUND(SUM(E250:E251),5)</f>
        <v>10000</v>
      </c>
      <c r="F252" s="11">
        <f>ROUND(SUM(F250:F251),5)</f>
        <v>10000</v>
      </c>
      <c r="G252" s="9">
        <v>0</v>
      </c>
    </row>
    <row r="253" spans="1:7" x14ac:dyDescent="0.25">
      <c r="A253" s="1" t="s">
        <v>248</v>
      </c>
      <c r="B253" s="1"/>
      <c r="C253" s="1"/>
      <c r="D253" s="6">
        <f>ROUND(D249+D252,5)</f>
        <v>10000</v>
      </c>
      <c r="E253" s="6">
        <f>ROUND(E249+E252,5)</f>
        <v>10000</v>
      </c>
      <c r="F253" s="6">
        <f>ROUND(F249+F252,5)</f>
        <v>10000</v>
      </c>
      <c r="G253" s="9">
        <v>8500</v>
      </c>
    </row>
    <row r="254" spans="1:7" x14ac:dyDescent="0.25">
      <c r="A254" s="1" t="s">
        <v>249</v>
      </c>
      <c r="B254" s="1"/>
      <c r="C254" s="1"/>
      <c r="D254" s="6"/>
      <c r="E254" s="6"/>
      <c r="F254" s="6"/>
      <c r="G254" s="7"/>
    </row>
    <row r="255" spans="1:7" x14ac:dyDescent="0.25">
      <c r="A255" s="1"/>
      <c r="B255" s="1" t="s">
        <v>250</v>
      </c>
      <c r="C255" s="1"/>
      <c r="D255" s="6"/>
      <c r="E255" s="6"/>
      <c r="F255" s="6"/>
      <c r="G255" s="7"/>
    </row>
    <row r="256" spans="1:7" x14ac:dyDescent="0.25">
      <c r="A256" s="1"/>
      <c r="B256" s="1"/>
      <c r="C256" s="1" t="s">
        <v>251</v>
      </c>
      <c r="D256" s="6">
        <v>0</v>
      </c>
      <c r="E256" s="6">
        <v>0</v>
      </c>
      <c r="F256" s="6">
        <v>0</v>
      </c>
      <c r="G256" s="7">
        <v>50</v>
      </c>
    </row>
    <row r="257" spans="1:7" x14ac:dyDescent="0.25">
      <c r="A257" s="1"/>
      <c r="B257" s="1"/>
      <c r="C257" s="1" t="s">
        <v>252</v>
      </c>
      <c r="D257" s="6">
        <v>162000</v>
      </c>
      <c r="E257" s="6">
        <v>162000</v>
      </c>
      <c r="F257" s="6">
        <v>162000</v>
      </c>
      <c r="G257" s="9">
        <v>178000</v>
      </c>
    </row>
    <row r="258" spans="1:7" x14ac:dyDescent="0.25">
      <c r="A258" s="1"/>
      <c r="B258" s="1"/>
      <c r="C258" s="1" t="s">
        <v>253</v>
      </c>
      <c r="D258" s="6">
        <v>0</v>
      </c>
      <c r="E258" s="6">
        <v>0</v>
      </c>
      <c r="F258" s="6">
        <v>0</v>
      </c>
      <c r="G258" s="9">
        <v>0</v>
      </c>
    </row>
    <row r="259" spans="1:7" x14ac:dyDescent="0.25">
      <c r="A259" s="1"/>
      <c r="B259" s="1"/>
      <c r="C259" s="1" t="s">
        <v>254</v>
      </c>
      <c r="D259" s="6">
        <v>10000</v>
      </c>
      <c r="E259" s="6">
        <v>10000</v>
      </c>
      <c r="F259" s="6">
        <v>10000</v>
      </c>
      <c r="G259" s="9">
        <v>13500</v>
      </c>
    </row>
    <row r="260" spans="1:7" x14ac:dyDescent="0.25">
      <c r="A260" s="1"/>
      <c r="B260" s="1"/>
      <c r="C260" s="1" t="s">
        <v>255</v>
      </c>
      <c r="D260" s="6">
        <v>13000</v>
      </c>
      <c r="E260" s="6">
        <v>13000</v>
      </c>
      <c r="F260" s="6">
        <v>13000</v>
      </c>
      <c r="G260" s="9">
        <v>5000</v>
      </c>
    </row>
    <row r="261" spans="1:7" x14ac:dyDescent="0.25">
      <c r="A261" s="1"/>
      <c r="B261" s="1"/>
      <c r="C261" s="1" t="s">
        <v>256</v>
      </c>
      <c r="D261" s="6">
        <v>3000</v>
      </c>
      <c r="E261" s="6">
        <v>3000</v>
      </c>
      <c r="F261" s="6">
        <v>3000</v>
      </c>
      <c r="G261" s="9">
        <v>2500</v>
      </c>
    </row>
    <row r="262" spans="1:7" x14ac:dyDescent="0.25">
      <c r="A262" s="1"/>
      <c r="B262" s="1"/>
      <c r="C262" s="1" t="s">
        <v>257</v>
      </c>
      <c r="D262" s="6">
        <v>44000</v>
      </c>
      <c r="E262" s="6">
        <v>44000</v>
      </c>
      <c r="F262" s="6">
        <v>44000</v>
      </c>
      <c r="G262" s="9">
        <v>49000</v>
      </c>
    </row>
    <row r="263" spans="1:7" x14ac:dyDescent="0.25">
      <c r="A263" s="1"/>
      <c r="B263" s="1"/>
      <c r="C263" s="1" t="s">
        <v>258</v>
      </c>
      <c r="D263" s="6">
        <v>70000</v>
      </c>
      <c r="E263" s="6">
        <v>70000</v>
      </c>
      <c r="F263" s="6">
        <v>70000</v>
      </c>
      <c r="G263" s="9">
        <v>65000</v>
      </c>
    </row>
    <row r="264" spans="1:7" x14ac:dyDescent="0.25">
      <c r="A264" s="1"/>
      <c r="B264" s="1"/>
      <c r="C264" s="1" t="s">
        <v>259</v>
      </c>
      <c r="D264" s="6">
        <v>500</v>
      </c>
      <c r="E264" s="6">
        <v>500</v>
      </c>
      <c r="F264" s="6">
        <v>500</v>
      </c>
      <c r="G264" s="7">
        <v>300</v>
      </c>
    </row>
    <row r="265" spans="1:7" x14ac:dyDescent="0.25">
      <c r="A265" s="1"/>
      <c r="B265" s="1"/>
      <c r="C265" s="1" t="s">
        <v>260</v>
      </c>
      <c r="D265" s="6">
        <v>36000</v>
      </c>
      <c r="E265" s="6">
        <v>36000</v>
      </c>
      <c r="F265" s="6">
        <v>36000</v>
      </c>
      <c r="G265" s="7">
        <v>0</v>
      </c>
    </row>
    <row r="266" spans="1:7" x14ac:dyDescent="0.25">
      <c r="A266" s="1"/>
      <c r="B266" s="1"/>
      <c r="C266" s="1" t="s">
        <v>261</v>
      </c>
      <c r="D266" s="6">
        <v>1000</v>
      </c>
      <c r="E266" s="6">
        <v>1000</v>
      </c>
      <c r="F266" s="6">
        <v>1000</v>
      </c>
      <c r="G266" s="9">
        <v>1000</v>
      </c>
    </row>
    <row r="267" spans="1:7" x14ac:dyDescent="0.25">
      <c r="A267" s="1"/>
      <c r="B267" s="1"/>
      <c r="C267" s="1" t="s">
        <v>262</v>
      </c>
      <c r="D267" s="6">
        <v>5000</v>
      </c>
      <c r="E267" s="6">
        <v>5000</v>
      </c>
      <c r="F267" s="6">
        <v>5000</v>
      </c>
      <c r="G267" s="9">
        <v>1000</v>
      </c>
    </row>
    <row r="268" spans="1:7" x14ac:dyDescent="0.25">
      <c r="A268" s="1"/>
      <c r="B268" s="1"/>
      <c r="C268" s="1" t="s">
        <v>263</v>
      </c>
      <c r="D268" s="6">
        <v>5000</v>
      </c>
      <c r="E268" s="6">
        <v>5000</v>
      </c>
      <c r="F268" s="6">
        <v>5000</v>
      </c>
      <c r="G268" s="9">
        <v>4000</v>
      </c>
    </row>
    <row r="269" spans="1:7" x14ac:dyDescent="0.25">
      <c r="A269" s="1"/>
      <c r="B269" s="1"/>
      <c r="C269" s="1" t="s">
        <v>264</v>
      </c>
      <c r="D269" s="6">
        <v>0</v>
      </c>
      <c r="E269" s="6">
        <v>0</v>
      </c>
      <c r="F269" s="6">
        <v>0</v>
      </c>
      <c r="G269" s="9">
        <v>1000</v>
      </c>
    </row>
    <row r="270" spans="1:7" x14ac:dyDescent="0.25">
      <c r="A270" s="1"/>
      <c r="B270" s="1"/>
      <c r="C270" s="1" t="s">
        <v>265</v>
      </c>
      <c r="D270" s="6"/>
      <c r="E270" s="6"/>
      <c r="F270" s="6"/>
      <c r="G270" s="7">
        <v>100</v>
      </c>
    </row>
    <row r="271" spans="1:7" x14ac:dyDescent="0.25">
      <c r="A271" s="1"/>
      <c r="B271" s="1"/>
      <c r="C271" s="1" t="s">
        <v>266</v>
      </c>
      <c r="D271" s="6">
        <v>2000</v>
      </c>
      <c r="E271" s="6">
        <v>2000</v>
      </c>
      <c r="F271" s="6">
        <v>2000</v>
      </c>
      <c r="G271" s="9">
        <v>2000</v>
      </c>
    </row>
    <row r="272" spans="1:7" x14ac:dyDescent="0.25">
      <c r="A272" s="1"/>
      <c r="B272" s="1"/>
      <c r="C272" s="1" t="s">
        <v>267</v>
      </c>
      <c r="D272" s="6">
        <v>3652</v>
      </c>
      <c r="E272" s="6">
        <v>3652</v>
      </c>
      <c r="F272" s="6">
        <v>3652</v>
      </c>
      <c r="G272" s="7">
        <v>0</v>
      </c>
    </row>
    <row r="273" spans="1:7" x14ac:dyDescent="0.25">
      <c r="A273" s="1"/>
      <c r="B273" s="1"/>
      <c r="C273" s="1" t="s">
        <v>268</v>
      </c>
      <c r="D273" s="6">
        <v>600</v>
      </c>
      <c r="E273" s="6">
        <v>600</v>
      </c>
      <c r="F273" s="6">
        <v>600</v>
      </c>
      <c r="G273" s="7">
        <v>200</v>
      </c>
    </row>
    <row r="274" spans="1:7" x14ac:dyDescent="0.25">
      <c r="A274" s="1"/>
      <c r="B274" s="1"/>
      <c r="C274" s="1" t="s">
        <v>269</v>
      </c>
      <c r="D274" s="6">
        <v>1900</v>
      </c>
      <c r="E274" s="6">
        <v>1900</v>
      </c>
      <c r="F274" s="6">
        <v>1900</v>
      </c>
      <c r="G274" s="9">
        <v>1500</v>
      </c>
    </row>
    <row r="275" spans="1:7" x14ac:dyDescent="0.25">
      <c r="A275" s="1"/>
      <c r="B275" s="1"/>
      <c r="C275" s="1" t="s">
        <v>270</v>
      </c>
      <c r="D275" s="6">
        <v>4500</v>
      </c>
      <c r="E275" s="6">
        <v>4500</v>
      </c>
      <c r="F275" s="6">
        <v>4500</v>
      </c>
      <c r="G275" s="9">
        <v>2000</v>
      </c>
    </row>
    <row r="276" spans="1:7" x14ac:dyDescent="0.25">
      <c r="A276" s="1"/>
      <c r="B276" s="1"/>
      <c r="C276" s="1" t="s">
        <v>271</v>
      </c>
      <c r="D276" s="6">
        <v>800</v>
      </c>
      <c r="E276" s="6">
        <v>800</v>
      </c>
      <c r="F276" s="6">
        <v>800</v>
      </c>
      <c r="G276" s="7">
        <v>300</v>
      </c>
    </row>
    <row r="277" spans="1:7" x14ac:dyDescent="0.25">
      <c r="A277" s="1"/>
      <c r="B277" s="1"/>
      <c r="C277" s="1" t="s">
        <v>272</v>
      </c>
      <c r="D277" s="6">
        <v>1100</v>
      </c>
      <c r="E277" s="6">
        <v>1100</v>
      </c>
      <c r="F277" s="6">
        <v>1100</v>
      </c>
      <c r="G277" s="9">
        <v>1100</v>
      </c>
    </row>
    <row r="278" spans="1:7" x14ac:dyDescent="0.25">
      <c r="A278" s="1"/>
      <c r="B278" s="1"/>
      <c r="C278" s="1" t="s">
        <v>273</v>
      </c>
      <c r="D278" s="6">
        <v>500</v>
      </c>
      <c r="E278" s="6">
        <v>500</v>
      </c>
      <c r="F278" s="6">
        <v>500</v>
      </c>
      <c r="G278" s="7">
        <v>0</v>
      </c>
    </row>
    <row r="279" spans="1:7" x14ac:dyDescent="0.25">
      <c r="A279" s="1"/>
      <c r="B279" s="1"/>
      <c r="C279" s="1" t="s">
        <v>274</v>
      </c>
      <c r="D279" s="6">
        <v>500</v>
      </c>
      <c r="E279" s="6">
        <v>500</v>
      </c>
      <c r="F279" s="6">
        <v>500</v>
      </c>
      <c r="G279" s="7">
        <v>800</v>
      </c>
    </row>
    <row r="280" spans="1:7" ht="15.75" thickBot="1" x14ac:dyDescent="0.3">
      <c r="A280" s="1"/>
      <c r="B280" s="1"/>
      <c r="C280" s="1" t="s">
        <v>275</v>
      </c>
      <c r="D280" s="8">
        <v>10000</v>
      </c>
      <c r="E280" s="8">
        <v>10000</v>
      </c>
      <c r="F280" s="8">
        <v>10000</v>
      </c>
      <c r="G280" s="9">
        <v>5000</v>
      </c>
    </row>
    <row r="281" spans="1:7" x14ac:dyDescent="0.25">
      <c r="A281" s="1"/>
      <c r="B281" s="1" t="s">
        <v>276</v>
      </c>
      <c r="C281" s="1"/>
      <c r="D281" s="6">
        <f>ROUND(SUM(D255:D280),5)</f>
        <v>375052</v>
      </c>
      <c r="E281" s="6">
        <f>ROUND(SUM(E255:E280),5)</f>
        <v>375052</v>
      </c>
      <c r="F281" s="6">
        <f>ROUND(SUM(F255:F280),5)</f>
        <v>375052</v>
      </c>
      <c r="G281" s="9">
        <f>SUM(G256:G280)</f>
        <v>333350</v>
      </c>
    </row>
    <row r="282" spans="1:7" x14ac:dyDescent="0.25">
      <c r="A282" s="1"/>
      <c r="B282" s="1"/>
      <c r="C282" s="1" t="s">
        <v>277</v>
      </c>
      <c r="D282" s="6">
        <v>35000</v>
      </c>
      <c r="E282" s="6">
        <v>35000</v>
      </c>
      <c r="F282" s="6">
        <v>35000</v>
      </c>
      <c r="G282" s="9">
        <v>36000</v>
      </c>
    </row>
    <row r="283" spans="1:7" x14ac:dyDescent="0.25">
      <c r="A283" s="1"/>
      <c r="B283" s="1"/>
      <c r="C283" s="1" t="s">
        <v>278</v>
      </c>
      <c r="D283" s="6">
        <v>5000</v>
      </c>
      <c r="E283" s="6">
        <v>5000</v>
      </c>
      <c r="F283" s="6">
        <v>5000</v>
      </c>
      <c r="G283" s="9">
        <v>0</v>
      </c>
    </row>
    <row r="284" spans="1:7" x14ac:dyDescent="0.25">
      <c r="A284" s="1"/>
      <c r="B284" s="1" t="s">
        <v>279</v>
      </c>
      <c r="C284" s="1"/>
      <c r="D284" s="6"/>
      <c r="E284" s="6"/>
      <c r="F284" s="6"/>
      <c r="G284" s="7"/>
    </row>
    <row r="285" spans="1:7" x14ac:dyDescent="0.25">
      <c r="A285" s="1"/>
      <c r="B285" s="1"/>
      <c r="C285" s="1" t="s">
        <v>280</v>
      </c>
      <c r="D285" s="6"/>
      <c r="E285" s="6"/>
      <c r="F285" s="6"/>
      <c r="G285" s="9">
        <v>2000</v>
      </c>
    </row>
    <row r="286" spans="1:7" ht="15.75" thickBot="1" x14ac:dyDescent="0.3">
      <c r="A286" s="1"/>
      <c r="B286" s="1"/>
      <c r="C286" s="1" t="s">
        <v>281</v>
      </c>
      <c r="D286" s="8"/>
      <c r="E286" s="8"/>
      <c r="F286" s="20"/>
      <c r="G286" s="7">
        <v>0</v>
      </c>
    </row>
    <row r="287" spans="1:7" x14ac:dyDescent="0.25">
      <c r="A287" s="1"/>
      <c r="B287" s="1" t="s">
        <v>282</v>
      </c>
      <c r="C287" s="1"/>
      <c r="D287" s="6"/>
      <c r="E287" s="6"/>
      <c r="F287" s="6"/>
      <c r="G287" s="9">
        <v>2000</v>
      </c>
    </row>
    <row r="288" spans="1:7" x14ac:dyDescent="0.25">
      <c r="A288" s="1"/>
      <c r="B288" s="1" t="s">
        <v>283</v>
      </c>
      <c r="C288" s="1"/>
      <c r="D288" s="6"/>
      <c r="E288" s="6"/>
      <c r="F288" s="6"/>
      <c r="G288" s="7"/>
    </row>
    <row r="289" spans="1:7" ht="15.75" thickBot="1" x14ac:dyDescent="0.3">
      <c r="A289" s="1"/>
      <c r="B289" s="1"/>
      <c r="C289" s="1" t="s">
        <v>284</v>
      </c>
      <c r="D289" s="8"/>
      <c r="E289" s="8"/>
      <c r="F289" s="20"/>
      <c r="G289" s="9">
        <v>2000</v>
      </c>
    </row>
    <row r="290" spans="1:7" x14ac:dyDescent="0.25">
      <c r="A290" s="1"/>
      <c r="B290" s="1" t="s">
        <v>285</v>
      </c>
      <c r="C290" s="1"/>
      <c r="D290" s="6"/>
      <c r="E290" s="6"/>
      <c r="F290" s="6"/>
      <c r="G290" s="9">
        <v>2000</v>
      </c>
    </row>
    <row r="291" spans="1:7" x14ac:dyDescent="0.25">
      <c r="A291" s="1"/>
      <c r="B291" s="1" t="s">
        <v>286</v>
      </c>
      <c r="C291" s="1"/>
      <c r="D291" s="6"/>
      <c r="E291" s="6"/>
      <c r="F291" s="6"/>
      <c r="G291" s="7"/>
    </row>
    <row r="292" spans="1:7" x14ac:dyDescent="0.25">
      <c r="A292" s="1"/>
      <c r="B292" s="1"/>
      <c r="C292" s="1" t="s">
        <v>287</v>
      </c>
      <c r="D292" s="6">
        <v>750</v>
      </c>
      <c r="E292" s="6">
        <v>750</v>
      </c>
      <c r="F292" s="6">
        <v>750</v>
      </c>
      <c r="G292" s="7">
        <v>250</v>
      </c>
    </row>
    <row r="293" spans="1:7" x14ac:dyDescent="0.25">
      <c r="A293" s="1"/>
      <c r="B293" s="1"/>
      <c r="C293" s="1" t="s">
        <v>288</v>
      </c>
      <c r="D293" s="6">
        <v>6500</v>
      </c>
      <c r="E293" s="6">
        <v>6500</v>
      </c>
      <c r="F293" s="6">
        <v>6500</v>
      </c>
      <c r="G293" s="9">
        <v>9000</v>
      </c>
    </row>
    <row r="294" spans="1:7" ht="15.75" thickBot="1" x14ac:dyDescent="0.3">
      <c r="A294" s="1"/>
      <c r="B294" s="1"/>
      <c r="C294" s="1" t="s">
        <v>289</v>
      </c>
      <c r="D294" s="8"/>
      <c r="E294" s="8"/>
      <c r="F294" s="20"/>
      <c r="G294" s="12">
        <v>1000</v>
      </c>
    </row>
    <row r="295" spans="1:7" x14ac:dyDescent="0.25">
      <c r="A295" s="1"/>
      <c r="B295" s="1" t="s">
        <v>290</v>
      </c>
      <c r="C295" s="1"/>
      <c r="D295" s="6"/>
      <c r="E295" s="6"/>
      <c r="F295" s="6"/>
      <c r="G295" s="12">
        <v>10250</v>
      </c>
    </row>
    <row r="296" spans="1:7" x14ac:dyDescent="0.25">
      <c r="A296" s="1"/>
      <c r="B296" s="1" t="s">
        <v>291</v>
      </c>
      <c r="C296" s="1"/>
      <c r="D296" s="6"/>
      <c r="E296" s="6"/>
      <c r="F296" s="6"/>
      <c r="G296" s="7"/>
    </row>
    <row r="297" spans="1:7" x14ac:dyDescent="0.25">
      <c r="A297" s="1"/>
      <c r="B297" s="1"/>
      <c r="C297" s="1" t="s">
        <v>292</v>
      </c>
      <c r="D297" s="6">
        <v>18000</v>
      </c>
      <c r="E297" s="6">
        <v>18000</v>
      </c>
      <c r="F297" s="6">
        <v>18000</v>
      </c>
      <c r="G297" s="9">
        <v>40000</v>
      </c>
    </row>
    <row r="298" spans="1:7" x14ac:dyDescent="0.25">
      <c r="A298" s="1"/>
      <c r="B298" s="1"/>
      <c r="C298" s="1" t="s">
        <v>293</v>
      </c>
      <c r="D298" s="6"/>
      <c r="E298" s="6"/>
      <c r="F298" s="6"/>
      <c r="G298" s="7">
        <v>100</v>
      </c>
    </row>
    <row r="299" spans="1:7" x14ac:dyDescent="0.25">
      <c r="A299" s="1"/>
      <c r="B299" s="1"/>
      <c r="C299" s="1" t="s">
        <v>294</v>
      </c>
      <c r="D299" s="6"/>
      <c r="E299" s="6"/>
      <c r="F299" s="6"/>
      <c r="G299" s="9">
        <v>1500</v>
      </c>
    </row>
    <row r="300" spans="1:7" ht="15.75" thickBot="1" x14ac:dyDescent="0.3">
      <c r="A300" s="1"/>
      <c r="B300" s="1"/>
      <c r="C300" s="1" t="s">
        <v>295</v>
      </c>
      <c r="D300" s="8">
        <v>7500</v>
      </c>
      <c r="E300" s="8">
        <v>7500</v>
      </c>
      <c r="F300" s="20">
        <v>7500</v>
      </c>
      <c r="G300" s="7">
        <v>500</v>
      </c>
    </row>
    <row r="301" spans="1:7" ht="15.75" thickBot="1" x14ac:dyDescent="0.3">
      <c r="A301" s="1"/>
      <c r="B301" s="1" t="s">
        <v>296</v>
      </c>
      <c r="C301" s="1"/>
      <c r="D301" s="8"/>
      <c r="E301" s="8"/>
      <c r="F301" s="8"/>
      <c r="G301" s="9">
        <f>SUM(G297:G300)</f>
        <v>42100</v>
      </c>
    </row>
    <row r="302" spans="1:7" x14ac:dyDescent="0.25">
      <c r="A302" s="1" t="s">
        <v>317</v>
      </c>
      <c r="B302" s="1"/>
      <c r="C302" s="1"/>
      <c r="D302" s="6">
        <f>ROUND(D254+D281+D287+D290+D295+D301,5)</f>
        <v>375052</v>
      </c>
      <c r="E302" s="6">
        <f>ROUND(E254+E281+E287+E290+E295+E301,5)</f>
        <v>375052</v>
      </c>
      <c r="F302" s="6">
        <f>ROUND(F254+F281+F287+F290+F295+F301,5)</f>
        <v>375052</v>
      </c>
      <c r="G302" s="9">
        <f>SUM(G253,G281,G282,G287,G290,G295,G301)</f>
        <v>434200</v>
      </c>
    </row>
    <row r="303" spans="1:7" x14ac:dyDescent="0.25">
      <c r="A303" s="1" t="s">
        <v>297</v>
      </c>
      <c r="B303" s="1"/>
      <c r="C303" s="1"/>
      <c r="D303" s="6"/>
      <c r="E303" s="6"/>
      <c r="F303" s="6"/>
      <c r="G303" s="7"/>
    </row>
    <row r="304" spans="1:7" x14ac:dyDescent="0.25">
      <c r="A304" s="1"/>
      <c r="B304" s="1" t="s">
        <v>298</v>
      </c>
      <c r="C304" s="1"/>
      <c r="D304" s="6"/>
      <c r="E304" s="6"/>
      <c r="F304" s="6"/>
      <c r="G304" s="7" t="s">
        <v>299</v>
      </c>
    </row>
    <row r="305" spans="1:7" ht="15.75" thickBot="1" x14ac:dyDescent="0.3">
      <c r="A305" s="1"/>
      <c r="B305" s="1"/>
      <c r="C305" s="1" t="s">
        <v>300</v>
      </c>
      <c r="D305" s="8">
        <v>0</v>
      </c>
      <c r="E305" s="8">
        <v>0</v>
      </c>
      <c r="F305" s="20">
        <v>0</v>
      </c>
      <c r="G305" s="7">
        <v>200</v>
      </c>
    </row>
    <row r="306" spans="1:7" ht="15.75" thickBot="1" x14ac:dyDescent="0.3">
      <c r="A306" s="1"/>
      <c r="B306" s="1" t="s">
        <v>301</v>
      </c>
      <c r="C306" s="1"/>
      <c r="D306" s="11"/>
      <c r="E306" s="11"/>
      <c r="F306" s="21"/>
      <c r="G306" s="7">
        <v>200</v>
      </c>
    </row>
    <row r="307" spans="1:7" x14ac:dyDescent="0.25">
      <c r="A307" s="1" t="s">
        <v>302</v>
      </c>
      <c r="B307" s="1"/>
      <c r="C307" s="1"/>
      <c r="D307" s="6"/>
      <c r="E307" s="6"/>
      <c r="F307" s="6"/>
      <c r="G307" s="7">
        <v>200</v>
      </c>
    </row>
    <row r="308" spans="1:7" x14ac:dyDescent="0.25">
      <c r="A308" s="1" t="s">
        <v>303</v>
      </c>
      <c r="B308" s="1"/>
      <c r="C308" s="1"/>
      <c r="D308" s="6"/>
      <c r="E308" s="6"/>
      <c r="F308" s="6"/>
      <c r="G308" s="7"/>
    </row>
    <row r="309" spans="1:7" ht="15.75" thickBot="1" x14ac:dyDescent="0.3">
      <c r="A309" s="1"/>
      <c r="B309" s="1" t="s">
        <v>304</v>
      </c>
      <c r="C309" s="1"/>
      <c r="D309" s="8"/>
      <c r="E309" s="8"/>
      <c r="F309" s="20"/>
      <c r="G309" s="7">
        <v>0</v>
      </c>
    </row>
    <row r="310" spans="1:7" x14ac:dyDescent="0.25">
      <c r="A310" s="1" t="s">
        <v>305</v>
      </c>
      <c r="B310" s="1"/>
      <c r="C310" s="1"/>
      <c r="D310" s="6"/>
      <c r="E310" s="6"/>
      <c r="F310" s="6"/>
      <c r="G310" s="7">
        <v>0</v>
      </c>
    </row>
    <row r="311" spans="1:7" x14ac:dyDescent="0.25">
      <c r="A311" s="1" t="s">
        <v>306</v>
      </c>
      <c r="B311" s="1"/>
      <c r="C311" s="1"/>
      <c r="D311" s="6"/>
      <c r="E311" s="6"/>
      <c r="F311" s="6"/>
      <c r="G311" s="7"/>
    </row>
    <row r="312" spans="1:7" x14ac:dyDescent="0.25">
      <c r="A312" s="1"/>
      <c r="B312" s="1" t="s">
        <v>307</v>
      </c>
      <c r="C312" s="1"/>
      <c r="D312" s="6">
        <v>2000</v>
      </c>
      <c r="E312" s="6">
        <v>2000</v>
      </c>
      <c r="F312" s="6">
        <v>2000</v>
      </c>
      <c r="G312" s="9">
        <v>10000</v>
      </c>
    </row>
    <row r="313" spans="1:7" ht="15.75" thickBot="1" x14ac:dyDescent="0.3">
      <c r="A313" s="1"/>
      <c r="B313" s="1" t="s">
        <v>308</v>
      </c>
      <c r="C313" s="1"/>
      <c r="D313" s="8">
        <v>4500</v>
      </c>
      <c r="E313" s="8">
        <v>4500</v>
      </c>
      <c r="F313" s="20">
        <v>4500</v>
      </c>
      <c r="G313" s="9">
        <v>10000</v>
      </c>
    </row>
    <row r="314" spans="1:7" x14ac:dyDescent="0.25">
      <c r="A314" s="1" t="s">
        <v>309</v>
      </c>
      <c r="B314" s="1"/>
      <c r="C314" s="1"/>
      <c r="D314" s="6"/>
      <c r="E314" s="6"/>
      <c r="F314" s="6"/>
      <c r="G314" s="9">
        <v>20000</v>
      </c>
    </row>
    <row r="315" spans="1:7" x14ac:dyDescent="0.25">
      <c r="A315" s="1" t="s">
        <v>310</v>
      </c>
      <c r="B315" s="1"/>
      <c r="C315" s="1"/>
      <c r="D315" s="6"/>
      <c r="E315" s="6"/>
      <c r="F315" s="6"/>
      <c r="G315" s="7"/>
    </row>
    <row r="316" spans="1:7" x14ac:dyDescent="0.25">
      <c r="A316" s="1"/>
      <c r="B316" s="1" t="s">
        <v>311</v>
      </c>
      <c r="C316" s="1"/>
      <c r="D316" s="6"/>
      <c r="E316" s="6"/>
      <c r="F316" s="6"/>
      <c r="G316" s="7">
        <v>0</v>
      </c>
    </row>
    <row r="317" spans="1:7" x14ac:dyDescent="0.25">
      <c r="A317" s="1"/>
      <c r="B317" s="1" t="s">
        <v>314</v>
      </c>
      <c r="C317" s="1" t="s">
        <v>315</v>
      </c>
      <c r="D317" s="6"/>
      <c r="E317" s="6"/>
      <c r="F317" s="6"/>
      <c r="G317" s="9">
        <v>58079</v>
      </c>
    </row>
    <row r="318" spans="1:7" ht="15.75" thickBot="1" x14ac:dyDescent="0.3">
      <c r="A318" s="1"/>
      <c r="B318" s="1" t="s">
        <v>312</v>
      </c>
      <c r="C318" s="1"/>
      <c r="D318" s="8"/>
      <c r="E318" s="8"/>
      <c r="F318" s="20"/>
      <c r="G318" s="7">
        <v>0</v>
      </c>
    </row>
    <row r="319" spans="1:7" ht="15.75" thickBot="1" x14ac:dyDescent="0.3">
      <c r="A319" s="1" t="s">
        <v>313</v>
      </c>
      <c r="B319" s="1"/>
      <c r="C319" s="1"/>
      <c r="D319" s="6"/>
      <c r="E319" s="6"/>
      <c r="F319" s="6"/>
      <c r="G319" s="9">
        <f>G317</f>
        <v>58079</v>
      </c>
    </row>
    <row r="320" spans="1:7" ht="15.75" thickBot="1" x14ac:dyDescent="0.3">
      <c r="A320" s="1"/>
      <c r="B320" s="1"/>
      <c r="C320" s="1"/>
      <c r="D320" s="10">
        <f>ROUND(D95+D176+SUM(D248:D248)+D253+D302+D307+D310+D314+D319,5)</f>
        <v>1501233</v>
      </c>
      <c r="E320" s="10">
        <f>ROUND(E95+E176+SUM(E248:E248)+E253+E302+E307+E310+E314+E319,5)</f>
        <v>1501233</v>
      </c>
      <c r="F320" s="10">
        <f>ROUND(F95+F176+SUM(F248:F248)+F253+F302+F307+F310+F314+F319,5)</f>
        <v>1501233</v>
      </c>
      <c r="G320" s="9">
        <f>SUM(G176,G248,G302,G307,G314,G317)</f>
        <v>1707450</v>
      </c>
    </row>
    <row r="321" spans="1:7" ht="15.75" thickBot="1" x14ac:dyDescent="0.3">
      <c r="A321" s="1"/>
      <c r="B321" s="1"/>
      <c r="C321" s="1"/>
      <c r="D321" s="10">
        <f>ROUND(D3+D94-D320,5)</f>
        <v>119517</v>
      </c>
      <c r="E321" s="10">
        <f>ROUND(E3+E94-E320,5)</f>
        <v>119517</v>
      </c>
      <c r="F321" s="10">
        <f>ROUND(F3+F94-F320,5)</f>
        <v>119517</v>
      </c>
      <c r="G321" s="9">
        <f>G320</f>
        <v>1707450</v>
      </c>
    </row>
    <row r="322" spans="1:7" ht="15.75" thickBot="1" x14ac:dyDescent="0.3">
      <c r="A322" s="1"/>
      <c r="B322" s="1"/>
      <c r="C322" s="1"/>
      <c r="D322" s="13">
        <f>D321</f>
        <v>119517</v>
      </c>
      <c r="E322" s="13">
        <f>E321</f>
        <v>119517</v>
      </c>
      <c r="F322" s="13">
        <f>F321</f>
        <v>119517</v>
      </c>
      <c r="G322" s="14">
        <f>(G93-G320)</f>
        <v>0</v>
      </c>
    </row>
    <row r="323" spans="1:7" ht="15.75" thickTop="1" x14ac:dyDescent="0.25">
      <c r="A323" s="15"/>
      <c r="B323" s="15"/>
      <c r="C323" s="15"/>
      <c r="G323" s="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Bono</dc:creator>
  <cp:lastModifiedBy>Pat Bono</cp:lastModifiedBy>
  <cp:lastPrinted>2025-01-09T19:04:03Z</cp:lastPrinted>
  <dcterms:created xsi:type="dcterms:W3CDTF">2025-01-03T14:52:15Z</dcterms:created>
  <dcterms:modified xsi:type="dcterms:W3CDTF">2025-01-09T19:11:55Z</dcterms:modified>
</cp:coreProperties>
</file>